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ate1904="1"/>
  <mc:AlternateContent xmlns:mc="http://schemas.openxmlformats.org/markup-compatibility/2006">
    <mc:Choice Requires="x15">
      <x15ac:absPath xmlns:x15ac="http://schemas.microsoft.com/office/spreadsheetml/2010/11/ac" url="C:\Users\cenge\Google Drive\01 A-D-V-A\05 online-Produkte\03 Bauherrenseminar\Modul 2 - Was wird Ihr Traum vom Haus kosten\04 Checklisten-ergänzendes Material\Excel\"/>
    </mc:Choice>
  </mc:AlternateContent>
  <xr:revisionPtr revIDLastSave="0" documentId="13_ncr:1_{F94E5228-6C5F-4878-B5AE-0C858173CF1D}" xr6:coauthVersionLast="45" xr6:coauthVersionMax="45" xr10:uidLastSave="{00000000-0000-0000-0000-000000000000}"/>
  <bookViews>
    <workbookView xWindow="-98" yWindow="-98" windowWidth="33946" windowHeight="22096" activeTab="3" xr2:uid="{00000000-000D-0000-FFFF-FFFF00000000}"/>
  </bookViews>
  <sheets>
    <sheet name="Gesamtbaukosten Einfamilienhaus" sheetId="1" r:id="rId1"/>
    <sheet name="01.02 Kaufnebenkosten" sheetId="4" r:id="rId2"/>
    <sheet name="01.03 Erschließungskosten" sheetId="5" r:id="rId3"/>
    <sheet name="02.02 Baunebenkosten" sheetId="3" r:id="rId4"/>
    <sheet name="Grunderwerbssteuern Bundeslände" sheetId="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4" i="1" l="1"/>
  <c r="C33" i="1" s="1"/>
  <c r="C23" i="1"/>
  <c r="C18" i="1"/>
  <c r="C20" i="1" s="1"/>
  <c r="C24" i="1" l="1"/>
  <c r="C25" i="1"/>
  <c r="C19" i="1"/>
  <c r="C17" i="1" s="1"/>
  <c r="C22" i="1" l="1"/>
  <c r="B17" i="3" s="1"/>
  <c r="C27" i="1"/>
  <c r="C31" i="1" s="1"/>
  <c r="C30" i="1" l="1"/>
  <c r="C29" i="1" s="1"/>
  <c r="C39" i="1" l="1"/>
</calcChain>
</file>

<file path=xl/sharedStrings.xml><?xml version="1.0" encoding="utf-8"?>
<sst xmlns="http://schemas.openxmlformats.org/spreadsheetml/2006/main" count="124" uniqueCount="115">
  <si>
    <t>Gesamtkosten Einfamilienhaus</t>
  </si>
  <si>
    <t>mit diesen Gesamtkosten musst Du rechnen - Viel Spaß dabei!</t>
  </si>
  <si>
    <t xml:space="preserve">diese Parameter (grau hinterlegt) beeinflussen den Preis -  Spiele ein wenig mit den Werten und schau Dir an, wie sich die unterschiedlichen Parameter auf die Gesamtkosten auswirken! </t>
  </si>
  <si>
    <t>Grundstücksgröße in qm</t>
  </si>
  <si>
    <t>Die notwendige Grundstücksgröße ist abhängig vom Haustyp. Schau’ Dir dazu mein Video zum Thema Haustypen an. 250qm reichen für eine Doppelhaushälfte. Für ein freistehendes Einfamilienhaus benötigst Du mindst. 400qm.</t>
  </si>
  <si>
    <t>Grundstückspreis in EUR/qm</t>
  </si>
  <si>
    <r>
      <rPr>
        <sz val="11"/>
        <color indexed="8"/>
        <rFont val="Helvetica"/>
      </rPr>
      <t xml:space="preserve">aktuelle Grundstückspreise findest Du auf </t>
    </r>
    <r>
      <rPr>
        <u/>
        <sz val="11"/>
        <color indexed="14"/>
        <rFont val="Helvetica"/>
      </rPr>
      <t>www.bodenrichtwerte-boris.de</t>
    </r>
  </si>
  <si>
    <t>angestrebte Wohnfläche in qm</t>
  </si>
  <si>
    <t>Grunderwerbssteuer in %</t>
  </si>
  <si>
    <t>Größe deiner aktuellen Mietwohnung</t>
  </si>
  <si>
    <t>Ist nur für die Umzugskosten relevant.</t>
  </si>
  <si>
    <t>Keller ja / nein</t>
  </si>
  <si>
    <t>Garage(n)</t>
  </si>
  <si>
    <t>01 Grundstückskosten</t>
  </si>
  <si>
    <t>01 Grundstückskosten gesamt</t>
  </si>
  <si>
    <t>01.01 Grundstückskaufkosten</t>
  </si>
  <si>
    <t>01.02 Kaufnebenkosten</t>
  </si>
  <si>
    <t>ca. 8,5% der Grundstückskosten</t>
  </si>
  <si>
    <t>01.03 Erschließungskosten</t>
  </si>
  <si>
    <t>ca. 13% der Grundstückskosten oder 35-80 Euro/qm Grundstücksfläche</t>
  </si>
  <si>
    <t>02 Gebäudekosten</t>
  </si>
  <si>
    <t>02 Gebäudekosten gesamt</t>
  </si>
  <si>
    <t>02.01 reine Baukosten</t>
  </si>
  <si>
    <t>02.02 Baunebenkosten</t>
  </si>
  <si>
    <t>02.03 Außenanlagenkosten</t>
  </si>
  <si>
    <t>ca. 5% der reinen Baukosten</t>
  </si>
  <si>
    <t>01 + 02 Gesamtkosten Grundstück &amp; Gebäude</t>
  </si>
  <si>
    <t>01 + 02 Grundstücks-und Gebäudekosten gesamt</t>
  </si>
  <si>
    <t>03 Finanzierungskosten</t>
  </si>
  <si>
    <t xml:space="preserve"> 03 Finanzierungskosten</t>
  </si>
  <si>
    <t xml:space="preserve"> </t>
  </si>
  <si>
    <t>03.01 Finanzierungsnebenkosten</t>
  </si>
  <si>
    <t>2% von 75% der Grundstücks-und Gebäudekosten gesamt</t>
  </si>
  <si>
    <t>03.02 Bereitstellungszinsen</t>
  </si>
  <si>
    <t xml:space="preserve">ca. 0,15% der Finanzierungssumme - Vorsicht! Der Prozentsatz bezieht sich auf einen Monat! </t>
  </si>
  <si>
    <t>04 Sonstige Kosten</t>
  </si>
  <si>
    <t>04.01 Umzugskosten</t>
  </si>
  <si>
    <t>04.02 neue Möbel</t>
  </si>
  <si>
    <t>04.03 Küche</t>
  </si>
  <si>
    <t>04.04 Versicherungen</t>
  </si>
  <si>
    <t>Gesamtkosten für dein Einfamilienhaus</t>
  </si>
  <si>
    <t>Die einzelnen Bundesländer erheben unterschiedliche Steuersätze. Diese ändern sich von Zeit zu Zeit. Wenn Du es also genau wissen willst, recherchiere am besten kurz im Internet.</t>
  </si>
  <si>
    <t>Bundesland</t>
  </si>
  <si>
    <t>Steuersatz in % Stand 2019</t>
  </si>
  <si>
    <t>Baden-Württemberg</t>
  </si>
  <si>
    <t>Bayern</t>
  </si>
  <si>
    <t>Berlin</t>
  </si>
  <si>
    <t>Brandenburg</t>
  </si>
  <si>
    <t>Bremen</t>
  </si>
  <si>
    <t>Hamburg</t>
  </si>
  <si>
    <t>Hessen</t>
  </si>
  <si>
    <t>Mecklenburg-Vorpommern</t>
  </si>
  <si>
    <t>Niedersachsen</t>
  </si>
  <si>
    <t>NRW</t>
  </si>
  <si>
    <t>Rheinland-Pfalz</t>
  </si>
  <si>
    <t>Saarland</t>
  </si>
  <si>
    <t>Sachsen</t>
  </si>
  <si>
    <t>Sachsen-Anhalt</t>
  </si>
  <si>
    <t>Schleswig-Holstein</t>
  </si>
  <si>
    <t>Thüringen</t>
  </si>
  <si>
    <t>ca. 15% der reinen Baukosten, wenn Du es genauer wissen willst, schau Dir die Liste der möglichen Baunebenkosten an.</t>
  </si>
  <si>
    <t>Dichtheits-und Funktionsprüfung Abwasseranschluss</t>
  </si>
  <si>
    <t>Kosten</t>
  </si>
  <si>
    <t>Beschreibung</t>
  </si>
  <si>
    <t>Wenn ein vorhandener Abwasseranaschluss genutzt werden soll, muss dieser i.d.R. auf Funktionstüchtigkeit überprüft werden</t>
  </si>
  <si>
    <t>Schallschutzgutachten</t>
  </si>
  <si>
    <t>wird benötigt, wenn z.B. aufgrund des B-Plans besondere Anforderungen an den Schallschutz gestellt werden.</t>
  </si>
  <si>
    <t>Gebühr Bauantrag</t>
  </si>
  <si>
    <t>Die Höhe der Gebühr ist abhängig von der Gebührensatzung der Gemeinde</t>
  </si>
  <si>
    <t>Honorar Architekt</t>
  </si>
  <si>
    <t>Honorar Vermesser</t>
  </si>
  <si>
    <t>Honorar Bodengutachten</t>
  </si>
  <si>
    <t>Honorar Statiker</t>
  </si>
  <si>
    <t>Planer</t>
  </si>
  <si>
    <t>Gebühren</t>
  </si>
  <si>
    <t>Gutachten und Prüfungen</t>
  </si>
  <si>
    <t>Abrisskosten</t>
  </si>
  <si>
    <t>Grunderwerbssteuer</t>
  </si>
  <si>
    <t>Baumfällkosten</t>
  </si>
  <si>
    <t>Benutzung öffentlichen Verkehrsraumes</t>
  </si>
  <si>
    <t>Speerung öffentlicher Verkehrsflächen</t>
  </si>
  <si>
    <t>Grundwasserabsenkung</t>
  </si>
  <si>
    <t>Gebühr Entwässerungsantrag</t>
  </si>
  <si>
    <t>Nachweis hydraulischer Abgleich</t>
  </si>
  <si>
    <t>ist bei KfW-geförderten Bauvorhaben erforderlich</t>
  </si>
  <si>
    <t>siehe Tabellenreiter zur Grunderwerbssteuer in den einzelnen Bundesländerm</t>
  </si>
  <si>
    <t>i.d.R. 1,2% der Grundstückskaufkosten</t>
  </si>
  <si>
    <t>Kosten Notar</t>
  </si>
  <si>
    <t>Kosten Makler</t>
  </si>
  <si>
    <t>Kosten Grundbucheintrag</t>
  </si>
  <si>
    <t>Mitgliedschaft Bauherrenschutzbund</t>
  </si>
  <si>
    <t>für die Planung mit zum Bauantrag, ist der Architekt auch Bauleiter, erhöht sich der Betrag</t>
  </si>
  <si>
    <t>Grundstücksvorbereitung</t>
  </si>
  <si>
    <t>Aushub für Keller-und Bodenplatte</t>
  </si>
  <si>
    <t>Abfuhr überschüssige Erde</t>
  </si>
  <si>
    <t>Baustraße und Kranstellplatz</t>
  </si>
  <si>
    <t>Ersatzpflanzungen</t>
  </si>
  <si>
    <t>Luftdichtigkeitsprüfung</t>
  </si>
  <si>
    <t>Energiebedarfsausweis</t>
  </si>
  <si>
    <t>Baubegleitung durch Energieeffizienzexperten</t>
  </si>
  <si>
    <t>Baubegleitende Qualitätskontrolle</t>
  </si>
  <si>
    <t>Bodenanalyse nach LAGA-Verfahren</t>
  </si>
  <si>
    <t>u.U. kann die örtliche Bodendeponie eine zusätzliche Analyse des Bodenaushubs verlangen</t>
  </si>
  <si>
    <t>Kampfmittelüberprüfung</t>
  </si>
  <si>
    <t>besonders beim Bauen in Großstädten wie Köln, Berlin, Hamburg, München oder Dresden, die im 2.Weltkrieg stark zerstört wurden, besteht oft die Notwendigkiet einer Kampfmittelüberprüfung. I.d.R. werden diese Kosten vom Bundesland getragen. Sollten allerdings größere Evakuierungsmaßnahmen notwendig werden, kann das auch Kosten für den Bauherren verursachen</t>
  </si>
  <si>
    <t>Den genauen Wert deines Bundeslandes findest Du auf dem entsprechenden Tabellenblatt (Grunderwerbssteuer Bundesländer)</t>
  </si>
  <si>
    <t>Ausbaustandard in EUR/qm Wohnfläche</t>
  </si>
  <si>
    <t>2.200 EUR entspricht einem mittlerem Standard - Wenn Du eher mit einem einfachen Standard rechnen möchtest, rechne eher mit 1.800 EUR. Für einen gehobenen Standard solltest Du schon eher 2.500 EUR ansetzen.</t>
  </si>
  <si>
    <t>Für einen Keller sind mindst. 20.000 Euro zu veranschlagen. Bei einem Wohnkeller, also einem Keller mit Gästezimmer und/oder Büro musst Du eher 40.000 Euro ansetzen. Kommst auch noch ein Bad oder WC dazu, sind ca. 60.000 Euro zu veranschlagen. Die Kosten des Kellers hängen stark von den Bodenverhältnissen und damit der Ausführung des Kellers ab. Ein wasserdichter Keller (aus WU-Beton) kostet mindst. 10.000 Euro mehr als ein konventioneller Keller.</t>
  </si>
  <si>
    <t>Eine durchschnittliche Garage (3x6m) kostet inkl. Der Garagenfundamente ca. 7000 -10.000 Euro</t>
  </si>
  <si>
    <t>i.d.R. 3,57% der Grundstückskaufkosten, Schau Dir dazu das Video zum Thema Makler an!</t>
  </si>
  <si>
    <t>Ausgleichszahlungen für Baumfällungen</t>
  </si>
  <si>
    <t>In bestimmten Fällen, wenn Bäume gefällt werden, die laut örtlicher Baumschutzsatzung unter Schutz stehen und keine Ersatzpflanzungen vorgenommen werden können, können entsprechende Ausgleichszahlungen fällig werden</t>
  </si>
  <si>
    <t>Stellplatzablöse</t>
  </si>
  <si>
    <t>Diese Kosten können entstehen, wenn die geforderte Anzahl von Parkplätzen nicht geschaffen werden kann. Die Gemeinde verlangt dann eine Ausgleichszahlung, die sog. Stellplatzablöse, die je nach Gemeinde und Bereich empfindlich teuer werden kann.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</si>
</sst>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2]* #,##0.00&quot; &quot;;&quot; &quot;[$€-2]* \(#,##0.00&quot;) &quot;;&quot; &quot;[$€-2]* &quot;-&quot;??"/>
  </numFmts>
  <fonts count="14" x14ac:knownFonts="1">
    <font>
      <sz val="10"/>
      <color indexed="8"/>
      <name val="Helvetica"/>
    </font>
    <font>
      <sz val="12"/>
      <color indexed="8"/>
      <name val="Helvetica"/>
    </font>
    <font>
      <b/>
      <sz val="22"/>
      <color indexed="12"/>
      <name val="Helvetica"/>
    </font>
    <font>
      <b/>
      <sz val="12"/>
      <color indexed="8"/>
      <name val="Helvetica"/>
    </font>
    <font>
      <b/>
      <sz val="11"/>
      <color indexed="8"/>
      <name val="Helvetica"/>
    </font>
    <font>
      <sz val="11"/>
      <color indexed="8"/>
      <name val="Helvetica"/>
    </font>
    <font>
      <u/>
      <sz val="11"/>
      <color indexed="14"/>
      <name val="Helvetica"/>
    </font>
    <font>
      <b/>
      <sz val="12"/>
      <color indexed="12"/>
      <name val="Helvetica"/>
    </font>
    <font>
      <sz val="11"/>
      <color indexed="12"/>
      <name val="Helvetica"/>
    </font>
    <font>
      <b/>
      <sz val="14"/>
      <color indexed="12"/>
      <name val="Helvetica"/>
    </font>
    <font>
      <b/>
      <sz val="14"/>
      <color indexed="8"/>
      <name val="Helvetica"/>
    </font>
    <font>
      <b/>
      <sz val="14"/>
      <color indexed="15"/>
      <name val="Helvetica"/>
    </font>
    <font>
      <b/>
      <sz val="19"/>
      <color indexed="8"/>
      <name val="Helvetica"/>
    </font>
    <font>
      <b/>
      <sz val="10"/>
      <color indexed="8"/>
      <name val="Helvetica"/>
    </font>
  </fonts>
  <fills count="7">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8"/>
        <bgColor auto="1"/>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indexed="10"/>
      </left>
      <right/>
      <top style="thin">
        <color indexed="10"/>
      </top>
      <bottom style="thin">
        <color indexed="11"/>
      </bottom>
      <diagonal/>
    </border>
    <border>
      <left/>
      <right/>
      <top style="thin">
        <color indexed="10"/>
      </top>
      <bottom style="thin">
        <color indexed="11"/>
      </bottom>
      <diagonal/>
    </border>
    <border>
      <left/>
      <right style="thin">
        <color indexed="10"/>
      </right>
      <top style="thin">
        <color indexed="10"/>
      </top>
      <bottom/>
      <diagonal/>
    </border>
    <border>
      <left style="thin">
        <color indexed="11"/>
      </left>
      <right style="thin">
        <color indexed="11"/>
      </right>
      <top style="thin">
        <color indexed="11"/>
      </top>
      <bottom style="thin">
        <color indexed="11"/>
      </bottom>
      <diagonal/>
    </border>
    <border>
      <left style="thin">
        <color indexed="11"/>
      </left>
      <right style="thin">
        <color indexed="10"/>
      </right>
      <top/>
      <bottom/>
      <diagonal/>
    </border>
    <border>
      <left style="thin">
        <color indexed="11"/>
      </left>
      <right style="thin">
        <color indexed="11"/>
      </right>
      <top style="thin">
        <color indexed="11"/>
      </top>
      <bottom style="thin">
        <color indexed="13"/>
      </bottom>
      <diagonal/>
    </border>
    <border>
      <left style="thin">
        <color indexed="11"/>
      </left>
      <right style="thin">
        <color indexed="13"/>
      </right>
      <top style="thin">
        <color indexed="11"/>
      </top>
      <bottom style="thin">
        <color indexed="11"/>
      </bottom>
      <diagonal/>
    </border>
    <border>
      <left style="thin">
        <color indexed="13"/>
      </left>
      <right style="thin">
        <color indexed="13"/>
      </right>
      <top style="thin">
        <color indexed="13"/>
      </top>
      <bottom style="thin">
        <color indexed="11"/>
      </bottom>
      <diagonal/>
    </border>
    <border>
      <left style="thin">
        <color indexed="13"/>
      </left>
      <right style="thin">
        <color indexed="11"/>
      </right>
      <top style="thin">
        <color indexed="11"/>
      </top>
      <bottom style="thin">
        <color indexed="11"/>
      </bottom>
      <diagonal/>
    </border>
    <border>
      <left style="thin">
        <color indexed="13"/>
      </left>
      <right style="thin">
        <color indexed="13"/>
      </right>
      <top style="thin">
        <color indexed="11"/>
      </top>
      <bottom style="thin">
        <color indexed="11"/>
      </bottom>
      <diagonal/>
    </border>
    <border>
      <left style="thin">
        <color indexed="13"/>
      </left>
      <right style="thin">
        <color indexed="13"/>
      </right>
      <top style="thin">
        <color indexed="11"/>
      </top>
      <bottom style="thin">
        <color indexed="13"/>
      </bottom>
      <diagonal/>
    </border>
    <border>
      <left style="thin">
        <color indexed="11"/>
      </left>
      <right style="thin">
        <color indexed="11"/>
      </right>
      <top style="thin">
        <color indexed="13"/>
      </top>
      <bottom style="thin">
        <color indexed="11"/>
      </bottom>
      <diagonal/>
    </border>
    <border>
      <left style="thin">
        <color indexed="11"/>
      </left>
      <right style="thin">
        <color indexed="10"/>
      </right>
      <top/>
      <bottom style="thin">
        <color indexed="10"/>
      </bottom>
      <diagonal/>
    </border>
    <border>
      <left style="thin">
        <color indexed="11"/>
      </left>
      <right/>
      <top style="thin">
        <color indexed="10"/>
      </top>
      <bottom/>
      <diagonal/>
    </border>
    <border>
      <left/>
      <right/>
      <top style="thin">
        <color indexed="10"/>
      </top>
      <bottom/>
      <diagonal/>
    </border>
    <border>
      <left style="thin">
        <color indexed="11"/>
      </left>
      <right/>
      <top/>
      <bottom/>
      <diagonal/>
    </border>
    <border>
      <left/>
      <right/>
      <top/>
      <bottom/>
      <diagonal/>
    </border>
    <border>
      <left/>
      <right style="thin">
        <color indexed="10"/>
      </right>
      <top/>
      <bottom/>
      <diagonal/>
    </border>
    <border>
      <left style="thin">
        <color indexed="11"/>
      </left>
      <right/>
      <top/>
      <bottom style="thin">
        <color indexed="10"/>
      </bottom>
      <diagonal/>
    </border>
    <border>
      <left/>
      <right/>
      <top/>
      <bottom style="thin">
        <color indexed="10"/>
      </bottom>
      <diagonal/>
    </border>
    <border>
      <left/>
      <right style="thin">
        <color indexed="10"/>
      </right>
      <top/>
      <bottom style="thin">
        <color indexed="10"/>
      </bottom>
      <diagonal/>
    </border>
  </borders>
  <cellStyleXfs count="1">
    <xf numFmtId="0" fontId="0" fillId="0" borderId="0" applyNumberFormat="0" applyFill="0" applyBorder="0" applyProtection="0">
      <alignment vertical="top" wrapText="1"/>
    </xf>
  </cellStyleXfs>
  <cellXfs count="57">
    <xf numFmtId="0" fontId="0" fillId="0" borderId="0" xfId="0" applyFont="1" applyAlignment="1">
      <alignment vertical="top" wrapText="1"/>
    </xf>
    <xf numFmtId="0" fontId="0" fillId="0" borderId="0" xfId="0" applyNumberFormat="1" applyFont="1" applyAlignment="1">
      <alignment vertical="top" wrapText="1"/>
    </xf>
    <xf numFmtId="0" fontId="0" fillId="2" borderId="3" xfId="0" applyFont="1" applyFill="1" applyBorder="1" applyAlignment="1">
      <alignment vertical="top" wrapText="1"/>
    </xf>
    <xf numFmtId="49" fontId="2" fillId="2" borderId="4" xfId="0" applyNumberFormat="1" applyFont="1" applyFill="1" applyBorder="1" applyAlignment="1">
      <alignment horizontal="left" vertical="top" wrapText="1"/>
    </xf>
    <xf numFmtId="0" fontId="0" fillId="2" borderId="4" xfId="0" applyNumberFormat="1" applyFont="1" applyFill="1" applyBorder="1" applyAlignment="1">
      <alignment vertical="top" wrapText="1"/>
    </xf>
    <xf numFmtId="0" fontId="0" fillId="2" borderId="5" xfId="0" applyFont="1" applyFill="1" applyBorder="1" applyAlignment="1">
      <alignment vertical="top" wrapText="1"/>
    </xf>
    <xf numFmtId="164" fontId="0" fillId="2" borderId="4" xfId="0" applyNumberFormat="1" applyFont="1" applyFill="1" applyBorder="1" applyAlignment="1">
      <alignment horizontal="right" vertical="top" wrapText="1"/>
    </xf>
    <xf numFmtId="0" fontId="0" fillId="2" borderId="4" xfId="0" applyNumberFormat="1" applyFont="1" applyFill="1" applyBorder="1" applyAlignment="1">
      <alignment horizontal="left" vertical="top" wrapText="1"/>
    </xf>
    <xf numFmtId="49" fontId="4" fillId="2" borderId="4" xfId="0" applyNumberFormat="1" applyFont="1" applyFill="1" applyBorder="1" applyAlignment="1">
      <alignment vertical="top" wrapText="1"/>
    </xf>
    <xf numFmtId="49" fontId="5" fillId="2" borderId="4" xfId="0" applyNumberFormat="1" applyFont="1" applyFill="1" applyBorder="1" applyAlignment="1">
      <alignment vertical="top" wrapText="1"/>
    </xf>
    <xf numFmtId="164" fontId="5" fillId="2" borderId="6" xfId="0" applyNumberFormat="1" applyFont="1" applyFill="1" applyBorder="1" applyAlignment="1">
      <alignment horizontal="right" vertical="top" wrapText="1"/>
    </xf>
    <xf numFmtId="0" fontId="5" fillId="2" borderId="4" xfId="0" applyNumberFormat="1" applyFont="1" applyFill="1" applyBorder="1" applyAlignment="1">
      <alignment horizontal="left" vertical="top" wrapText="1"/>
    </xf>
    <xf numFmtId="49" fontId="5" fillId="2" borderId="7" xfId="0" applyNumberFormat="1" applyFont="1" applyFill="1" applyBorder="1" applyAlignment="1">
      <alignment vertical="top" wrapText="1"/>
    </xf>
    <xf numFmtId="164" fontId="5" fillId="3" borderId="8" xfId="0" applyNumberFormat="1" applyFont="1" applyFill="1" applyBorder="1" applyAlignment="1">
      <alignment horizontal="left" vertical="top" wrapText="1"/>
    </xf>
    <xf numFmtId="49" fontId="5" fillId="2" borderId="9" xfId="0" applyNumberFormat="1" applyFont="1" applyFill="1" applyBorder="1" applyAlignment="1">
      <alignment horizontal="left" vertical="top" wrapText="1"/>
    </xf>
    <xf numFmtId="164" fontId="5" fillId="3" borderId="10" xfId="0" applyNumberFormat="1" applyFont="1" applyFill="1" applyBorder="1" applyAlignment="1">
      <alignment horizontal="right" vertical="top" wrapText="1"/>
    </xf>
    <xf numFmtId="0" fontId="5" fillId="2" borderId="9" xfId="0" applyNumberFormat="1" applyFont="1" applyFill="1" applyBorder="1" applyAlignment="1">
      <alignment horizontal="left" vertical="top" wrapText="1"/>
    </xf>
    <xf numFmtId="164" fontId="5" fillId="3" borderId="10" xfId="0" applyNumberFormat="1" applyFont="1" applyFill="1" applyBorder="1" applyAlignment="1">
      <alignment horizontal="left" vertical="top" wrapText="1"/>
    </xf>
    <xf numFmtId="164" fontId="5" fillId="3" borderId="11" xfId="0" applyNumberFormat="1" applyFont="1" applyFill="1" applyBorder="1" applyAlignment="1">
      <alignment horizontal="right" vertical="top" wrapText="1"/>
    </xf>
    <xf numFmtId="49" fontId="0" fillId="2" borderId="4" xfId="0" applyNumberFormat="1" applyFont="1" applyFill="1" applyBorder="1" applyAlignment="1">
      <alignment vertical="top" wrapText="1"/>
    </xf>
    <xf numFmtId="164" fontId="0" fillId="2" borderId="12" xfId="0" applyNumberFormat="1" applyFont="1" applyFill="1" applyBorder="1" applyAlignment="1">
      <alignment horizontal="right" vertical="top" wrapText="1"/>
    </xf>
    <xf numFmtId="49" fontId="7" fillId="2" borderId="4" xfId="0" applyNumberFormat="1" applyFont="1" applyFill="1" applyBorder="1" applyAlignment="1">
      <alignment horizontal="left" vertical="top" wrapText="1"/>
    </xf>
    <xf numFmtId="164" fontId="4" fillId="2" borderId="4" xfId="0" applyNumberFormat="1" applyFont="1" applyFill="1" applyBorder="1" applyAlignment="1">
      <alignment horizontal="right" vertical="top" wrapText="1"/>
    </xf>
    <xf numFmtId="49" fontId="5" fillId="2" borderId="4" xfId="0" applyNumberFormat="1" applyFont="1" applyFill="1" applyBorder="1" applyAlignment="1">
      <alignment horizontal="left" vertical="top" wrapText="1"/>
    </xf>
    <xf numFmtId="49" fontId="8" fillId="2" borderId="4" xfId="0" applyNumberFormat="1" applyFont="1" applyFill="1" applyBorder="1" applyAlignment="1">
      <alignment horizontal="left" vertical="top" wrapText="1"/>
    </xf>
    <xf numFmtId="164" fontId="5" fillId="2" borderId="4" xfId="0" applyNumberFormat="1" applyFont="1" applyFill="1" applyBorder="1" applyAlignment="1">
      <alignment horizontal="right" vertical="top" wrapText="1"/>
    </xf>
    <xf numFmtId="164" fontId="3" fillId="2" borderId="4" xfId="0" applyNumberFormat="1" applyFont="1" applyFill="1" applyBorder="1" applyAlignment="1">
      <alignment horizontal="right" vertical="top" wrapText="1"/>
    </xf>
    <xf numFmtId="49" fontId="5" fillId="2" borderId="4" xfId="0" applyNumberFormat="1" applyFont="1" applyFill="1" applyBorder="1" applyAlignment="1">
      <alignment horizontal="right" vertical="top" wrapText="1"/>
    </xf>
    <xf numFmtId="164" fontId="5" fillId="3" borderId="4" xfId="0" applyNumberFormat="1" applyFont="1" applyFill="1" applyBorder="1" applyAlignment="1">
      <alignment horizontal="left" vertical="top" wrapText="1"/>
    </xf>
    <xf numFmtId="164" fontId="5" fillId="3" borderId="4" xfId="0" applyNumberFormat="1" applyFont="1" applyFill="1" applyBorder="1" applyAlignment="1">
      <alignment horizontal="right" vertical="top" wrapText="1"/>
    </xf>
    <xf numFmtId="49" fontId="9" fillId="2" borderId="4" xfId="0" applyNumberFormat="1" applyFont="1" applyFill="1" applyBorder="1" applyAlignment="1">
      <alignment horizontal="left" vertical="top" wrapText="1"/>
    </xf>
    <xf numFmtId="49" fontId="10" fillId="2" borderId="4" xfId="0" applyNumberFormat="1" applyFont="1" applyFill="1" applyBorder="1" applyAlignment="1">
      <alignment vertical="top" wrapText="1"/>
    </xf>
    <xf numFmtId="164" fontId="11" fillId="4" borderId="4" xfId="0" applyNumberFormat="1" applyFont="1" applyFill="1" applyBorder="1" applyAlignment="1">
      <alignment horizontal="right" vertical="top" wrapText="1"/>
    </xf>
    <xf numFmtId="0" fontId="0" fillId="2" borderId="13" xfId="0" applyFont="1" applyFill="1" applyBorder="1" applyAlignment="1">
      <alignment vertical="top" wrapText="1"/>
    </xf>
    <xf numFmtId="0" fontId="0" fillId="0" borderId="0" xfId="0" applyNumberFormat="1" applyFont="1" applyAlignment="1">
      <alignment vertical="top" wrapText="1"/>
    </xf>
    <xf numFmtId="0" fontId="0" fillId="2" borderId="14" xfId="0" applyFont="1" applyFill="1" applyBorder="1" applyAlignment="1">
      <alignment vertical="top" wrapText="1"/>
    </xf>
    <xf numFmtId="0" fontId="0" fillId="2" borderId="15" xfId="0" applyFont="1" applyFill="1" applyBorder="1" applyAlignment="1">
      <alignment vertical="top" wrapText="1"/>
    </xf>
    <xf numFmtId="49" fontId="4" fillId="2" borderId="4" xfId="0" applyNumberFormat="1" applyFont="1" applyFill="1" applyBorder="1" applyAlignment="1">
      <alignment horizontal="center" vertical="top" wrapText="1"/>
    </xf>
    <xf numFmtId="0" fontId="0" fillId="2" borderId="16" xfId="0" applyFont="1" applyFill="1" applyBorder="1" applyAlignment="1">
      <alignment vertical="top" wrapText="1"/>
    </xf>
    <xf numFmtId="0" fontId="0" fillId="2" borderId="17" xfId="0" applyFont="1" applyFill="1" applyBorder="1" applyAlignment="1">
      <alignment vertical="top" wrapText="1"/>
    </xf>
    <xf numFmtId="0" fontId="0" fillId="2" borderId="18" xfId="0" applyFont="1" applyFill="1" applyBorder="1" applyAlignment="1">
      <alignment vertical="top" wrapText="1"/>
    </xf>
    <xf numFmtId="0" fontId="5" fillId="2" borderId="4" xfId="0" applyNumberFormat="1" applyFont="1" applyFill="1" applyBorder="1" applyAlignment="1">
      <alignment vertical="top" wrapText="1"/>
    </xf>
    <xf numFmtId="0" fontId="5" fillId="2" borderId="4" xfId="0" applyNumberFormat="1" applyFont="1" applyFill="1" applyBorder="1" applyAlignment="1">
      <alignment horizontal="center" vertical="top" wrapText="1"/>
    </xf>
    <xf numFmtId="0" fontId="0" fillId="2" borderId="19" xfId="0" applyFont="1" applyFill="1" applyBorder="1" applyAlignment="1">
      <alignment vertical="top" wrapText="1"/>
    </xf>
    <xf numFmtId="0" fontId="0" fillId="2" borderId="20" xfId="0" applyFont="1" applyFill="1" applyBorder="1" applyAlignment="1">
      <alignment vertical="top" wrapText="1"/>
    </xf>
    <xf numFmtId="0" fontId="0" fillId="2" borderId="21" xfId="0" applyFont="1" applyFill="1" applyBorder="1" applyAlignment="1">
      <alignment vertical="top" wrapText="1"/>
    </xf>
    <xf numFmtId="0" fontId="0" fillId="0" borderId="0" xfId="0" applyFont="1" applyAlignment="1">
      <alignment horizontal="center" vertical="top" wrapText="1"/>
    </xf>
    <xf numFmtId="0" fontId="13" fillId="0" borderId="0" xfId="0" applyFont="1" applyAlignment="1">
      <alignment horizontal="center" vertical="top" wrapText="1"/>
    </xf>
    <xf numFmtId="0" fontId="13" fillId="0" borderId="0" xfId="0" applyFont="1" applyAlignment="1">
      <alignment vertical="top" wrapText="1"/>
    </xf>
    <xf numFmtId="164" fontId="5" fillId="5" borderId="10" xfId="0" applyNumberFormat="1" applyFont="1" applyFill="1" applyBorder="1" applyAlignment="1">
      <alignment horizontal="right" vertical="top" wrapText="1"/>
    </xf>
    <xf numFmtId="164" fontId="5" fillId="6" borderId="10" xfId="0" applyNumberFormat="1" applyFont="1" applyFill="1" applyBorder="1" applyAlignment="1">
      <alignment horizontal="left" vertical="top" wrapText="1"/>
    </xf>
    <xf numFmtId="49" fontId="2" fillId="2" borderId="4" xfId="0" applyNumberFormat="1" applyFont="1" applyFill="1" applyBorder="1" applyAlignment="1">
      <alignment horizontal="left" vertical="top" wrapText="1"/>
    </xf>
    <xf numFmtId="0" fontId="0" fillId="2" borderId="4" xfId="0" applyNumberFormat="1" applyFont="1" applyFill="1" applyBorder="1" applyAlignment="1">
      <alignment vertical="top" wrapText="1"/>
    </xf>
    <xf numFmtId="49" fontId="3" fillId="2" borderId="4" xfId="0" applyNumberFormat="1" applyFont="1" applyFill="1" applyBorder="1" applyAlignment="1">
      <alignment vertical="top" wrapText="1"/>
    </xf>
    <xf numFmtId="49" fontId="1" fillId="2" borderId="1" xfId="0" applyNumberFormat="1" applyFont="1" applyFill="1" applyBorder="1" applyAlignment="1">
      <alignment horizontal="center" vertical="center"/>
    </xf>
    <xf numFmtId="0" fontId="1" fillId="2" borderId="2" xfId="0" applyNumberFormat="1" applyFont="1" applyFill="1" applyBorder="1" applyAlignment="1">
      <alignment horizontal="center" vertical="center"/>
    </xf>
    <xf numFmtId="49" fontId="12" fillId="2" borderId="4" xfId="0" applyNumberFormat="1" applyFont="1" applyFill="1" applyBorder="1" applyAlignment="1">
      <alignment vertical="top" wrapText="1"/>
    </xf>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221E1F"/>
      <rgbColor rgb="FFA7A7A7"/>
      <rgbColor rgb="FF0000FF"/>
      <rgbColor rgb="FFFEFEFE"/>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189229</xdr:colOff>
      <xdr:row>2</xdr:row>
      <xdr:rowOff>0</xdr:rowOff>
    </xdr:to>
    <xdr:pic>
      <xdr:nvPicPr>
        <xdr:cNvPr id="2" name="image1.jpe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355600"/>
          <a:ext cx="4316730" cy="969646"/>
        </a:xfrm>
        <a:prstGeom prst="rect">
          <a:avLst/>
        </a:prstGeom>
        <a:ln w="12700" cap="flat">
          <a:noFill/>
          <a:miter lim="400000"/>
        </a:ln>
        <a:effectLst/>
      </xdr:spPr>
    </xdr:pic>
    <xdr:clientData/>
  </xdr:twoCellAnchor>
</xdr:wsDr>
</file>

<file path=xl/theme/theme1.xml><?xml version="1.0" encoding="utf-8"?>
<a:theme xmlns:a="http://schemas.openxmlformats.org/drawingml/2006/main"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5400" dir="5400000" rotWithShape="0">
            <a:srgbClr val="000000">
              <a:alpha val="50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bodenrichtwerte-boris.d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39"/>
  <sheetViews>
    <sheetView showGridLines="0" topLeftCell="A4" workbookViewId="0">
      <selection activeCell="H14" sqref="H14"/>
    </sheetView>
  </sheetViews>
  <sheetFormatPr baseColWidth="10" defaultColWidth="16.33203125" defaultRowHeight="18" customHeight="1" x14ac:dyDescent="0.35"/>
  <cols>
    <col min="1" max="1" width="54.19921875" style="1" customWidth="1"/>
    <col min="2" max="2" width="47.265625" style="1" customWidth="1"/>
    <col min="3" max="3" width="16.86328125" style="1" customWidth="1"/>
    <col min="4" max="4" width="60.19921875" style="1" customWidth="1"/>
    <col min="5" max="256" width="16.33203125" style="1" customWidth="1"/>
  </cols>
  <sheetData>
    <row r="1" spans="1:5" ht="28.05" customHeight="1" x14ac:dyDescent="0.35">
      <c r="A1" s="54" t="s">
        <v>0</v>
      </c>
      <c r="B1" s="55"/>
      <c r="C1" s="55"/>
      <c r="D1" s="55"/>
      <c r="E1" s="2"/>
    </row>
    <row r="2" spans="1:5" ht="76.349999999999994" customHeight="1" x14ac:dyDescent="0.35">
      <c r="A2" s="51"/>
      <c r="B2" s="52"/>
      <c r="C2" s="52"/>
      <c r="D2" s="3"/>
      <c r="E2" s="5"/>
    </row>
    <row r="3" spans="1:5" ht="16.5" customHeight="1" x14ac:dyDescent="0.35">
      <c r="A3" s="51"/>
      <c r="B3" s="52"/>
      <c r="C3" s="52"/>
      <c r="D3" s="3"/>
      <c r="E3" s="5"/>
    </row>
    <row r="4" spans="1:5" ht="34.35" customHeight="1" x14ac:dyDescent="0.35">
      <c r="A4" s="51" t="s">
        <v>1</v>
      </c>
      <c r="B4" s="52"/>
      <c r="C4" s="52"/>
      <c r="D4" s="52"/>
      <c r="E4" s="5"/>
    </row>
    <row r="5" spans="1:5" ht="20.350000000000001" customHeight="1" x14ac:dyDescent="0.35">
      <c r="A5" s="4"/>
      <c r="B5" s="4"/>
      <c r="C5" s="6"/>
      <c r="D5" s="7"/>
      <c r="E5" s="5"/>
    </row>
    <row r="6" spans="1:5" ht="39" customHeight="1" x14ac:dyDescent="0.35">
      <c r="A6" s="53" t="s">
        <v>2</v>
      </c>
      <c r="B6" s="52"/>
      <c r="C6" s="52"/>
      <c r="D6" s="52"/>
      <c r="E6" s="5"/>
    </row>
    <row r="7" spans="1:5" ht="21.4" customHeight="1" x14ac:dyDescent="0.35">
      <c r="A7" s="8"/>
      <c r="B7" s="9"/>
      <c r="C7" s="10"/>
      <c r="D7" s="11"/>
      <c r="E7" s="5"/>
    </row>
    <row r="8" spans="1:5" ht="55.05" customHeight="1" x14ac:dyDescent="0.35">
      <c r="A8" s="8"/>
      <c r="B8" s="12" t="s">
        <v>3</v>
      </c>
      <c r="C8" s="13">
        <v>400</v>
      </c>
      <c r="D8" s="14" t="s">
        <v>4</v>
      </c>
      <c r="E8" s="5"/>
    </row>
    <row r="9" spans="1:5" ht="16.05" customHeight="1" x14ac:dyDescent="0.35">
      <c r="A9" s="8"/>
      <c r="B9" s="12" t="s">
        <v>5</v>
      </c>
      <c r="C9" s="15">
        <v>460</v>
      </c>
      <c r="D9" s="14" t="s">
        <v>6</v>
      </c>
      <c r="E9" s="5"/>
    </row>
    <row r="10" spans="1:5" ht="21.4" customHeight="1" x14ac:dyDescent="0.35">
      <c r="A10" s="8"/>
      <c r="B10" s="12" t="s">
        <v>7</v>
      </c>
      <c r="C10" s="15">
        <v>150</v>
      </c>
      <c r="D10" s="16"/>
      <c r="E10" s="5"/>
    </row>
    <row r="11" spans="1:5" ht="48.75" customHeight="1" x14ac:dyDescent="0.35">
      <c r="A11" s="8"/>
      <c r="B11" s="12" t="s">
        <v>8</v>
      </c>
      <c r="C11" s="49">
        <v>6.5</v>
      </c>
      <c r="D11" s="14" t="s">
        <v>105</v>
      </c>
      <c r="E11" s="5"/>
    </row>
    <row r="12" spans="1:5" ht="60.4" customHeight="1" x14ac:dyDescent="0.35">
      <c r="A12" s="8"/>
      <c r="B12" s="12" t="s">
        <v>106</v>
      </c>
      <c r="C12" s="17">
        <v>2200</v>
      </c>
      <c r="D12" s="14" t="s">
        <v>107</v>
      </c>
      <c r="E12" s="5"/>
    </row>
    <row r="13" spans="1:5" ht="21.4" customHeight="1" x14ac:dyDescent="0.35">
      <c r="A13" s="8"/>
      <c r="B13" s="12" t="s">
        <v>9</v>
      </c>
      <c r="C13" s="15">
        <v>100</v>
      </c>
      <c r="D13" s="14" t="s">
        <v>10</v>
      </c>
      <c r="E13" s="5"/>
    </row>
    <row r="14" spans="1:5" ht="112.15" customHeight="1" x14ac:dyDescent="0.35">
      <c r="A14" s="8"/>
      <c r="B14" s="12" t="s">
        <v>11</v>
      </c>
      <c r="C14" s="50">
        <v>20000</v>
      </c>
      <c r="D14" s="14" t="s">
        <v>108</v>
      </c>
      <c r="E14" s="5"/>
    </row>
    <row r="15" spans="1:5" ht="32.25" customHeight="1" x14ac:dyDescent="0.35">
      <c r="A15" s="8"/>
      <c r="B15" s="12" t="s">
        <v>12</v>
      </c>
      <c r="C15" s="18">
        <v>8000</v>
      </c>
      <c r="D15" s="14" t="s">
        <v>109</v>
      </c>
      <c r="E15" s="5"/>
    </row>
    <row r="16" spans="1:5" ht="21.4" customHeight="1" x14ac:dyDescent="0.35">
      <c r="A16" s="8"/>
      <c r="B16" s="19"/>
      <c r="C16" s="20"/>
      <c r="D16" s="7"/>
      <c r="E16" s="5"/>
    </row>
    <row r="17" spans="1:5" ht="22.35" customHeight="1" x14ac:dyDescent="0.35">
      <c r="A17" s="21" t="s">
        <v>13</v>
      </c>
      <c r="B17" s="8" t="s">
        <v>14</v>
      </c>
      <c r="C17" s="22">
        <f>SUM(C18:C20)</f>
        <v>223560</v>
      </c>
      <c r="D17" s="23"/>
      <c r="E17" s="5"/>
    </row>
    <row r="18" spans="1:5" ht="21.4" customHeight="1" x14ac:dyDescent="0.35">
      <c r="A18" s="24"/>
      <c r="B18" s="9" t="s">
        <v>15</v>
      </c>
      <c r="C18" s="25">
        <f>C8*C9</f>
        <v>184000</v>
      </c>
      <c r="D18" s="23"/>
      <c r="E18" s="5"/>
    </row>
    <row r="19" spans="1:5" ht="21.4" customHeight="1" x14ac:dyDescent="0.35">
      <c r="A19" s="24"/>
      <c r="B19" s="9" t="s">
        <v>16</v>
      </c>
      <c r="C19" s="25">
        <f>C18*0.085</f>
        <v>15640.000000000002</v>
      </c>
      <c r="D19" s="23" t="s">
        <v>17</v>
      </c>
      <c r="E19" s="5"/>
    </row>
    <row r="20" spans="1:5" ht="31.5" customHeight="1" x14ac:dyDescent="0.35">
      <c r="A20" s="24"/>
      <c r="B20" s="9" t="s">
        <v>18</v>
      </c>
      <c r="C20" s="25">
        <f>C18*0.13</f>
        <v>23920</v>
      </c>
      <c r="D20" s="23" t="s">
        <v>19</v>
      </c>
      <c r="E20" s="5"/>
    </row>
    <row r="21" spans="1:5" ht="21.4" customHeight="1" x14ac:dyDescent="0.35">
      <c r="A21" s="24"/>
      <c r="B21" s="9"/>
      <c r="C21" s="25"/>
      <c r="D21" s="23"/>
      <c r="E21" s="5"/>
    </row>
    <row r="22" spans="1:5" ht="22.35" customHeight="1" x14ac:dyDescent="0.35">
      <c r="A22" s="21" t="s">
        <v>20</v>
      </c>
      <c r="B22" s="8" t="s">
        <v>21</v>
      </c>
      <c r="C22" s="22">
        <f>SUM(C23:C25)</f>
        <v>429600</v>
      </c>
      <c r="D22" s="23"/>
      <c r="E22" s="5"/>
    </row>
    <row r="23" spans="1:5" ht="21.4" customHeight="1" x14ac:dyDescent="0.35">
      <c r="A23" s="24"/>
      <c r="B23" s="9" t="s">
        <v>22</v>
      </c>
      <c r="C23" s="25">
        <f>C10*C12+C14+C15</f>
        <v>358000</v>
      </c>
      <c r="D23" s="23"/>
      <c r="E23" s="5"/>
    </row>
    <row r="24" spans="1:5" ht="37.9" customHeight="1" x14ac:dyDescent="0.35">
      <c r="A24" s="24"/>
      <c r="B24" s="9" t="s">
        <v>23</v>
      </c>
      <c r="C24" s="25">
        <f>C23*0.15</f>
        <v>53700</v>
      </c>
      <c r="D24" s="23" t="s">
        <v>60</v>
      </c>
      <c r="E24" s="5"/>
    </row>
    <row r="25" spans="1:5" ht="21.4" customHeight="1" x14ac:dyDescent="0.35">
      <c r="A25" s="24"/>
      <c r="B25" s="9" t="s">
        <v>24</v>
      </c>
      <c r="C25" s="25">
        <f>C23*0.05</f>
        <v>17900</v>
      </c>
      <c r="D25" s="23" t="s">
        <v>25</v>
      </c>
      <c r="E25" s="5"/>
    </row>
    <row r="26" spans="1:5" ht="21.4" customHeight="1" x14ac:dyDescent="0.35">
      <c r="A26" s="24"/>
      <c r="B26" s="9"/>
      <c r="C26" s="25"/>
      <c r="D26" s="23"/>
      <c r="E26" s="5"/>
    </row>
    <row r="27" spans="1:5" ht="22.35" customHeight="1" x14ac:dyDescent="0.35">
      <c r="A27" s="21" t="s">
        <v>26</v>
      </c>
      <c r="B27" s="8" t="s">
        <v>27</v>
      </c>
      <c r="C27" s="26">
        <f>C17+C22</f>
        <v>653160</v>
      </c>
      <c r="D27" s="23"/>
      <c r="E27" s="5"/>
    </row>
    <row r="28" spans="1:5" ht="21.4" customHeight="1" x14ac:dyDescent="0.35">
      <c r="A28" s="24"/>
      <c r="B28" s="9"/>
      <c r="C28" s="25"/>
      <c r="D28" s="23"/>
      <c r="E28" s="5"/>
    </row>
    <row r="29" spans="1:5" ht="22.35" customHeight="1" x14ac:dyDescent="0.35">
      <c r="A29" s="21" t="s">
        <v>28</v>
      </c>
      <c r="B29" s="8" t="s">
        <v>29</v>
      </c>
      <c r="C29" s="22">
        <f>C30+C31</f>
        <v>11756.88</v>
      </c>
      <c r="D29" s="23"/>
      <c r="E29" s="5"/>
    </row>
    <row r="30" spans="1:5" ht="21.4" customHeight="1" x14ac:dyDescent="0.35">
      <c r="A30" s="24" t="s">
        <v>30</v>
      </c>
      <c r="B30" s="9" t="s">
        <v>31</v>
      </c>
      <c r="C30" s="25">
        <f>(C27*0.75)*0.02</f>
        <v>9797.4</v>
      </c>
      <c r="D30" s="23" t="s">
        <v>32</v>
      </c>
      <c r="E30" s="5"/>
    </row>
    <row r="31" spans="1:5" ht="29" customHeight="1" x14ac:dyDescent="0.35">
      <c r="A31" s="21"/>
      <c r="B31" s="9" t="s">
        <v>33</v>
      </c>
      <c r="C31" s="25">
        <f>C27*0.0015*2</f>
        <v>1959.48</v>
      </c>
      <c r="D31" s="23" t="s">
        <v>34</v>
      </c>
      <c r="E31" s="5"/>
    </row>
    <row r="32" spans="1:5" ht="22.35" customHeight="1" x14ac:dyDescent="0.35">
      <c r="A32" s="21"/>
      <c r="B32" s="9"/>
      <c r="C32" s="27"/>
      <c r="D32" s="23"/>
      <c r="E32" s="5"/>
    </row>
    <row r="33" spans="1:5" ht="22.35" customHeight="1" x14ac:dyDescent="0.35">
      <c r="A33" s="21" t="s">
        <v>35</v>
      </c>
      <c r="B33" s="8" t="s">
        <v>35</v>
      </c>
      <c r="C33" s="22">
        <f>C34+C35+C36+C37</f>
        <v>18000</v>
      </c>
      <c r="D33" s="23"/>
      <c r="E33" s="5"/>
    </row>
    <row r="34" spans="1:5" ht="21.4" customHeight="1" x14ac:dyDescent="0.35">
      <c r="A34" s="24"/>
      <c r="B34" s="9" t="s">
        <v>36</v>
      </c>
      <c r="C34" s="25">
        <f>C13*20</f>
        <v>2000</v>
      </c>
      <c r="D34" s="23"/>
      <c r="E34" s="5"/>
    </row>
    <row r="35" spans="1:5" ht="21.4" customHeight="1" x14ac:dyDescent="0.35">
      <c r="A35" s="24"/>
      <c r="B35" s="9" t="s">
        <v>37</v>
      </c>
      <c r="C35" s="28">
        <v>5000</v>
      </c>
      <c r="D35" s="23"/>
      <c r="E35" s="5"/>
    </row>
    <row r="36" spans="1:5" ht="21.4" customHeight="1" x14ac:dyDescent="0.35">
      <c r="A36" s="24"/>
      <c r="B36" s="9" t="s">
        <v>38</v>
      </c>
      <c r="C36" s="29">
        <v>10000</v>
      </c>
      <c r="D36" s="23"/>
      <c r="E36" s="5"/>
    </row>
    <row r="37" spans="1:5" ht="21.4" customHeight="1" x14ac:dyDescent="0.35">
      <c r="A37" s="24"/>
      <c r="B37" s="9" t="s">
        <v>39</v>
      </c>
      <c r="C37" s="29">
        <v>1000</v>
      </c>
      <c r="D37" s="23"/>
      <c r="E37" s="5"/>
    </row>
    <row r="38" spans="1:5" ht="21.4" customHeight="1" x14ac:dyDescent="0.35">
      <c r="A38" s="24"/>
      <c r="B38" s="9"/>
      <c r="C38" s="25"/>
      <c r="D38" s="23"/>
      <c r="E38" s="5"/>
    </row>
    <row r="39" spans="1:5" ht="25.35" customHeight="1" x14ac:dyDescent="0.35">
      <c r="A39" s="30" t="s">
        <v>40</v>
      </c>
      <c r="B39" s="31"/>
      <c r="C39" s="32">
        <f>C27+C30+C34</f>
        <v>664957.4</v>
      </c>
      <c r="D39" s="23"/>
      <c r="E39" s="33"/>
    </row>
  </sheetData>
  <mergeCells count="5">
    <mergeCell ref="A3:C3"/>
    <mergeCell ref="A2:C2"/>
    <mergeCell ref="A4:D4"/>
    <mergeCell ref="A6:D6"/>
    <mergeCell ref="A1:D1"/>
  </mergeCells>
  <hyperlinks>
    <hyperlink ref="D9" r:id="rId1" xr:uid="{00000000-0004-0000-0000-000000000000}"/>
  </hyperlinks>
  <pageMargins left="0.5" right="0.5" top="0.75" bottom="0.75" header="0.27777800000000002" footer="0.27777800000000002"/>
  <pageSetup orientation="portrait"/>
  <headerFooter>
    <oddFooter>&amp;C&amp;"Helvetica,Regular"&amp;12&amp;K000000&amp;P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0DF50-8870-4F3C-AD7E-BBAA37F57543}">
  <dimension ref="A2:C7"/>
  <sheetViews>
    <sheetView workbookViewId="0">
      <selection activeCell="A14" sqref="A14"/>
    </sheetView>
  </sheetViews>
  <sheetFormatPr baseColWidth="10" defaultRowHeight="12.75" x14ac:dyDescent="0.35"/>
  <cols>
    <col min="1" max="1" width="28.46484375" customWidth="1"/>
    <col min="2" max="2" width="20.73046875" customWidth="1"/>
    <col min="3" max="3" width="44.86328125" customWidth="1"/>
  </cols>
  <sheetData>
    <row r="2" spans="1:3" ht="19.899999999999999" customHeight="1" x14ac:dyDescent="0.35">
      <c r="A2" s="8" t="s">
        <v>16</v>
      </c>
      <c r="B2" s="47" t="s">
        <v>62</v>
      </c>
      <c r="C2" s="48" t="s">
        <v>63</v>
      </c>
    </row>
    <row r="4" spans="1:3" ht="13.9" x14ac:dyDescent="0.35">
      <c r="A4" t="s">
        <v>87</v>
      </c>
      <c r="B4" s="22">
        <v>600</v>
      </c>
      <c r="C4" t="s">
        <v>86</v>
      </c>
    </row>
    <row r="5" spans="1:3" ht="30" customHeight="1" x14ac:dyDescent="0.35">
      <c r="A5" t="s">
        <v>77</v>
      </c>
      <c r="B5" s="22">
        <v>0</v>
      </c>
      <c r="C5" t="s">
        <v>85</v>
      </c>
    </row>
    <row r="6" spans="1:3" ht="25.5" x14ac:dyDescent="0.35">
      <c r="A6" t="s">
        <v>88</v>
      </c>
      <c r="B6" s="22">
        <v>2200</v>
      </c>
      <c r="C6" t="s">
        <v>110</v>
      </c>
    </row>
    <row r="7" spans="1:3" x14ac:dyDescent="0.35">
      <c r="A7" t="s">
        <v>89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A9EC3-EB62-4DBD-A32D-4687D90C443D}">
  <dimension ref="A2:C17"/>
  <sheetViews>
    <sheetView workbookViewId="0">
      <selection activeCell="F13" sqref="F13"/>
    </sheetView>
  </sheetViews>
  <sheetFormatPr baseColWidth="10" defaultRowHeight="12.75" x14ac:dyDescent="0.35"/>
  <cols>
    <col min="1" max="1" width="27.33203125" customWidth="1"/>
    <col min="2" max="2" width="12.86328125" customWidth="1"/>
    <col min="3" max="3" width="21.3984375" customWidth="1"/>
  </cols>
  <sheetData>
    <row r="2" spans="1:3" ht="19.899999999999999" customHeight="1" x14ac:dyDescent="0.35">
      <c r="A2" s="8" t="s">
        <v>18</v>
      </c>
      <c r="B2" s="47" t="s">
        <v>62</v>
      </c>
      <c r="C2" s="48" t="s">
        <v>63</v>
      </c>
    </row>
    <row r="4" spans="1:3" ht="13.9" x14ac:dyDescent="0.35">
      <c r="A4" t="s">
        <v>76</v>
      </c>
      <c r="B4" s="22">
        <v>5000</v>
      </c>
    </row>
    <row r="5" spans="1:3" ht="13.9" x14ac:dyDescent="0.35">
      <c r="A5" t="s">
        <v>78</v>
      </c>
      <c r="B5" s="22">
        <v>500</v>
      </c>
    </row>
    <row r="6" spans="1:3" ht="13.9" x14ac:dyDescent="0.35">
      <c r="A6" t="s">
        <v>96</v>
      </c>
      <c r="B6" s="22">
        <v>100</v>
      </c>
    </row>
    <row r="7" spans="1:3" ht="13.9" x14ac:dyDescent="0.35">
      <c r="B7" s="22"/>
    </row>
    <row r="8" spans="1:3" ht="13.9" x14ac:dyDescent="0.35">
      <c r="B8" s="22"/>
    </row>
    <row r="9" spans="1:3" ht="13.9" x14ac:dyDescent="0.35">
      <c r="B9" s="22"/>
    </row>
    <row r="10" spans="1:3" ht="13.9" x14ac:dyDescent="0.35">
      <c r="B10" s="22"/>
    </row>
    <row r="11" spans="1:3" ht="13.9" x14ac:dyDescent="0.35">
      <c r="B11" s="22"/>
    </row>
    <row r="12" spans="1:3" ht="13.9" x14ac:dyDescent="0.35">
      <c r="B12" s="22"/>
    </row>
    <row r="13" spans="1:3" ht="13.9" x14ac:dyDescent="0.35">
      <c r="B13" s="22"/>
    </row>
    <row r="14" spans="1:3" ht="13.9" x14ac:dyDescent="0.35">
      <c r="B14" s="22"/>
    </row>
    <row r="15" spans="1:3" ht="13.9" x14ac:dyDescent="0.35">
      <c r="B15" s="22"/>
    </row>
    <row r="16" spans="1:3" ht="13.9" x14ac:dyDescent="0.35">
      <c r="B16" s="22"/>
    </row>
    <row r="17" spans="2:2" ht="13.9" x14ac:dyDescent="0.35">
      <c r="B17" s="22"/>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35C76-E6EB-47C0-A1C1-B34D8DD69AD2}">
  <dimension ref="A3:C60"/>
  <sheetViews>
    <sheetView tabSelected="1" workbookViewId="0">
      <selection activeCell="C42" sqref="C42"/>
    </sheetView>
  </sheetViews>
  <sheetFormatPr baseColWidth="10" defaultRowHeight="12.75" x14ac:dyDescent="0.35"/>
  <cols>
    <col min="1" max="1" width="39.46484375" customWidth="1"/>
    <col min="2" max="2" width="15.3984375" style="46" customWidth="1"/>
    <col min="3" max="3" width="54.86328125" customWidth="1"/>
  </cols>
  <sheetData>
    <row r="3" spans="1:3" ht="19.5" customHeight="1" x14ac:dyDescent="0.35">
      <c r="A3" s="8" t="s">
        <v>23</v>
      </c>
      <c r="B3" s="47" t="s">
        <v>62</v>
      </c>
      <c r="C3" s="48" t="s">
        <v>63</v>
      </c>
    </row>
    <row r="5" spans="1:3" ht="13.15" x14ac:dyDescent="0.35">
      <c r="A5" s="48" t="s">
        <v>75</v>
      </c>
    </row>
    <row r="7" spans="1:3" ht="28.9" customHeight="1" x14ac:dyDescent="0.35">
      <c r="A7" t="s">
        <v>61</v>
      </c>
      <c r="B7" s="22">
        <v>0</v>
      </c>
      <c r="C7" t="s">
        <v>64</v>
      </c>
    </row>
    <row r="8" spans="1:3" ht="25.5" x14ac:dyDescent="0.35">
      <c r="A8" t="s">
        <v>65</v>
      </c>
      <c r="B8" s="22">
        <v>0</v>
      </c>
      <c r="C8" t="s">
        <v>66</v>
      </c>
    </row>
    <row r="9" spans="1:3" ht="13.9" x14ac:dyDescent="0.35">
      <c r="A9" t="s">
        <v>83</v>
      </c>
      <c r="B9" s="22">
        <v>0</v>
      </c>
      <c r="C9" t="s">
        <v>84</v>
      </c>
    </row>
    <row r="10" spans="1:3" ht="13.9" x14ac:dyDescent="0.35">
      <c r="A10" t="s">
        <v>97</v>
      </c>
      <c r="B10" s="22">
        <v>0</v>
      </c>
      <c r="C10" t="s">
        <v>84</v>
      </c>
    </row>
    <row r="11" spans="1:3" ht="13.9" x14ac:dyDescent="0.35">
      <c r="A11" t="s">
        <v>98</v>
      </c>
      <c r="B11" s="22">
        <v>0</v>
      </c>
    </row>
    <row r="12" spans="1:3" ht="25.5" x14ac:dyDescent="0.35">
      <c r="A12" t="s">
        <v>101</v>
      </c>
      <c r="B12" s="22"/>
      <c r="C12" t="s">
        <v>102</v>
      </c>
    </row>
    <row r="13" spans="1:3" ht="76.5" x14ac:dyDescent="0.35">
      <c r="A13" t="s">
        <v>103</v>
      </c>
      <c r="B13" s="22">
        <v>0</v>
      </c>
      <c r="C13" t="s">
        <v>104</v>
      </c>
    </row>
    <row r="14" spans="1:3" ht="13.9" x14ac:dyDescent="0.35">
      <c r="B14" s="22"/>
    </row>
    <row r="15" spans="1:3" ht="13.9" x14ac:dyDescent="0.35">
      <c r="A15" s="48" t="s">
        <v>73</v>
      </c>
      <c r="B15" s="22"/>
    </row>
    <row r="16" spans="1:3" ht="13.9" x14ac:dyDescent="0.35">
      <c r="B16" s="22"/>
    </row>
    <row r="17" spans="1:3" ht="25.5" x14ac:dyDescent="0.35">
      <c r="A17" t="s">
        <v>69</v>
      </c>
      <c r="B17" s="22">
        <f>2.5%*'Gesamtbaukosten Einfamilienhaus'!C22</f>
        <v>10740</v>
      </c>
      <c r="C17" t="s">
        <v>91</v>
      </c>
    </row>
    <row r="18" spans="1:3" ht="13.9" x14ac:dyDescent="0.35">
      <c r="A18" t="s">
        <v>70</v>
      </c>
      <c r="B18" s="22">
        <v>3500</v>
      </c>
    </row>
    <row r="19" spans="1:3" ht="13.9" x14ac:dyDescent="0.35">
      <c r="A19" t="s">
        <v>71</v>
      </c>
      <c r="B19" s="22">
        <v>1500</v>
      </c>
    </row>
    <row r="20" spans="1:3" ht="13.9" x14ac:dyDescent="0.35">
      <c r="A20" t="s">
        <v>72</v>
      </c>
      <c r="B20" s="22">
        <v>4000</v>
      </c>
    </row>
    <row r="21" spans="1:3" ht="17.649999999999999" customHeight="1" x14ac:dyDescent="0.35">
      <c r="A21" t="s">
        <v>99</v>
      </c>
      <c r="B21" s="22">
        <v>3000</v>
      </c>
    </row>
    <row r="22" spans="1:3" ht="13.9" x14ac:dyDescent="0.35">
      <c r="A22" t="s">
        <v>100</v>
      </c>
      <c r="B22" s="22">
        <v>3500</v>
      </c>
    </row>
    <row r="23" spans="1:3" ht="13.9" x14ac:dyDescent="0.35">
      <c r="B23" s="22"/>
    </row>
    <row r="24" spans="1:3" ht="13.9" x14ac:dyDescent="0.35">
      <c r="A24" s="48" t="s">
        <v>74</v>
      </c>
      <c r="B24" s="22"/>
    </row>
    <row r="25" spans="1:3" ht="13.9" x14ac:dyDescent="0.35">
      <c r="B25" s="22"/>
    </row>
    <row r="26" spans="1:3" ht="25.5" x14ac:dyDescent="0.35">
      <c r="A26" t="s">
        <v>67</v>
      </c>
      <c r="B26" s="22">
        <v>600</v>
      </c>
      <c r="C26" t="s">
        <v>68</v>
      </c>
    </row>
    <row r="27" spans="1:3" ht="13.9" x14ac:dyDescent="0.35">
      <c r="A27" t="s">
        <v>79</v>
      </c>
      <c r="B27" s="22"/>
    </row>
    <row r="28" spans="1:3" ht="13.9" x14ac:dyDescent="0.35">
      <c r="A28" t="s">
        <v>80</v>
      </c>
      <c r="B28" s="22"/>
    </row>
    <row r="29" spans="1:3" ht="13.9" x14ac:dyDescent="0.35">
      <c r="A29" t="s">
        <v>81</v>
      </c>
      <c r="B29" s="22"/>
    </row>
    <row r="30" spans="1:3" ht="13.9" x14ac:dyDescent="0.35">
      <c r="A30" t="s">
        <v>82</v>
      </c>
      <c r="B30" s="22"/>
    </row>
    <row r="31" spans="1:3" ht="13.9" x14ac:dyDescent="0.35">
      <c r="A31" t="s">
        <v>90</v>
      </c>
      <c r="B31" s="22">
        <v>180</v>
      </c>
    </row>
    <row r="32" spans="1:3" ht="51" x14ac:dyDescent="0.35">
      <c r="A32" t="s">
        <v>111</v>
      </c>
      <c r="B32" s="22"/>
      <c r="C32" t="s">
        <v>112</v>
      </c>
    </row>
    <row r="33" spans="1:3" ht="51" x14ac:dyDescent="0.35">
      <c r="A33" t="s">
        <v>113</v>
      </c>
      <c r="B33" s="22">
        <v>6000</v>
      </c>
      <c r="C33" t="s">
        <v>114</v>
      </c>
    </row>
    <row r="34" spans="1:3" ht="13.9" x14ac:dyDescent="0.35">
      <c r="B34" s="22"/>
    </row>
    <row r="35" spans="1:3" ht="13.9" x14ac:dyDescent="0.35">
      <c r="A35" s="48" t="s">
        <v>92</v>
      </c>
      <c r="B35" s="22"/>
    </row>
    <row r="36" spans="1:3" ht="13.9" x14ac:dyDescent="0.35">
      <c r="B36" s="22"/>
    </row>
    <row r="37" spans="1:3" ht="13.9" x14ac:dyDescent="0.35">
      <c r="A37" t="s">
        <v>93</v>
      </c>
      <c r="B37" s="22">
        <v>4000</v>
      </c>
    </row>
    <row r="38" spans="1:3" ht="13.9" x14ac:dyDescent="0.35">
      <c r="A38" t="s">
        <v>94</v>
      </c>
      <c r="B38" s="22">
        <v>5000</v>
      </c>
    </row>
    <row r="39" spans="1:3" ht="13.9" x14ac:dyDescent="0.35">
      <c r="A39" t="s">
        <v>95</v>
      </c>
      <c r="B39" s="22">
        <v>200</v>
      </c>
    </row>
    <row r="42" spans="1:3" ht="13.9" x14ac:dyDescent="0.35">
      <c r="B42" s="22"/>
    </row>
    <row r="43" spans="1:3" ht="13.9" x14ac:dyDescent="0.35">
      <c r="B43" s="22"/>
    </row>
    <row r="44" spans="1:3" ht="13.9" x14ac:dyDescent="0.35">
      <c r="B44" s="22"/>
    </row>
    <row r="45" spans="1:3" ht="13.9" x14ac:dyDescent="0.35">
      <c r="B45" s="22"/>
    </row>
    <row r="46" spans="1:3" ht="13.9" x14ac:dyDescent="0.35">
      <c r="B46" s="22"/>
    </row>
    <row r="47" spans="1:3" ht="13.9" x14ac:dyDescent="0.35">
      <c r="B47" s="22"/>
    </row>
    <row r="48" spans="1:3" ht="13.9" x14ac:dyDescent="0.35">
      <c r="B48" s="22"/>
    </row>
    <row r="49" spans="2:2" ht="13.9" x14ac:dyDescent="0.35">
      <c r="B49" s="22"/>
    </row>
    <row r="50" spans="2:2" ht="13.9" x14ac:dyDescent="0.35">
      <c r="B50" s="22"/>
    </row>
    <row r="51" spans="2:2" ht="13.9" x14ac:dyDescent="0.35">
      <c r="B51" s="22"/>
    </row>
    <row r="52" spans="2:2" ht="13.9" x14ac:dyDescent="0.35">
      <c r="B52" s="22"/>
    </row>
    <row r="53" spans="2:2" ht="13.9" x14ac:dyDescent="0.35">
      <c r="B53" s="22"/>
    </row>
    <row r="54" spans="2:2" ht="13.9" x14ac:dyDescent="0.35">
      <c r="B54" s="22"/>
    </row>
    <row r="55" spans="2:2" ht="13.9" x14ac:dyDescent="0.35">
      <c r="B55" s="22"/>
    </row>
    <row r="56" spans="2:2" ht="13.9" x14ac:dyDescent="0.35">
      <c r="B56" s="22"/>
    </row>
    <row r="57" spans="2:2" ht="13.9" x14ac:dyDescent="0.35">
      <c r="B57" s="22"/>
    </row>
    <row r="58" spans="2:2" ht="13.9" x14ac:dyDescent="0.35">
      <c r="B58" s="22"/>
    </row>
    <row r="59" spans="2:2" ht="13.9" x14ac:dyDescent="0.35">
      <c r="B59" s="22"/>
    </row>
    <row r="60" spans="2:2" ht="13.9" x14ac:dyDescent="0.35">
      <c r="B60" s="22"/>
    </row>
  </sheetData>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20"/>
  <sheetViews>
    <sheetView showGridLines="0" workbookViewId="0">
      <selection sqref="A1:B1"/>
    </sheetView>
  </sheetViews>
  <sheetFormatPr baseColWidth="10" defaultColWidth="16.33203125" defaultRowHeight="18" customHeight="1" x14ac:dyDescent="0.35"/>
  <cols>
    <col min="1" max="1" width="67.33203125" style="34" customWidth="1"/>
    <col min="2" max="2" width="34.46484375" style="34" customWidth="1"/>
    <col min="3" max="256" width="16.33203125" style="34" customWidth="1"/>
  </cols>
  <sheetData>
    <row r="1" spans="1:5" ht="77.349999999999994" customHeight="1" x14ac:dyDescent="0.35">
      <c r="A1" s="56" t="s">
        <v>41</v>
      </c>
      <c r="B1" s="52"/>
      <c r="C1" s="35"/>
      <c r="D1" s="36"/>
      <c r="E1" s="2"/>
    </row>
    <row r="2" spans="1:5" ht="21.4" customHeight="1" x14ac:dyDescent="0.35">
      <c r="A2" s="8"/>
      <c r="B2" s="37"/>
      <c r="C2" s="38"/>
      <c r="D2" s="39"/>
      <c r="E2" s="40"/>
    </row>
    <row r="3" spans="1:5" ht="21.4" customHeight="1" x14ac:dyDescent="0.35">
      <c r="A3" s="8" t="s">
        <v>42</v>
      </c>
      <c r="B3" s="37" t="s">
        <v>43</v>
      </c>
      <c r="C3" s="38"/>
      <c r="D3" s="39"/>
      <c r="E3" s="40"/>
    </row>
    <row r="4" spans="1:5" ht="21.4" customHeight="1" x14ac:dyDescent="0.35">
      <c r="A4" s="41"/>
      <c r="B4" s="42"/>
      <c r="C4" s="38"/>
      <c r="D4" s="39"/>
      <c r="E4" s="40"/>
    </row>
    <row r="5" spans="1:5" ht="21.4" customHeight="1" x14ac:dyDescent="0.35">
      <c r="A5" s="9" t="s">
        <v>44</v>
      </c>
      <c r="B5" s="42">
        <v>5</v>
      </c>
      <c r="C5" s="38"/>
      <c r="D5" s="39"/>
      <c r="E5" s="40"/>
    </row>
    <row r="6" spans="1:5" ht="21.4" customHeight="1" x14ac:dyDescent="0.35">
      <c r="A6" s="9" t="s">
        <v>45</v>
      </c>
      <c r="B6" s="42">
        <v>3.5</v>
      </c>
      <c r="C6" s="38"/>
      <c r="D6" s="39"/>
      <c r="E6" s="40"/>
    </row>
    <row r="7" spans="1:5" ht="21.4" customHeight="1" x14ac:dyDescent="0.35">
      <c r="A7" s="9" t="s">
        <v>46</v>
      </c>
      <c r="B7" s="42">
        <v>6</v>
      </c>
      <c r="C7" s="38"/>
      <c r="D7" s="39"/>
      <c r="E7" s="40"/>
    </row>
    <row r="8" spans="1:5" ht="21.4" customHeight="1" x14ac:dyDescent="0.35">
      <c r="A8" s="9" t="s">
        <v>47</v>
      </c>
      <c r="B8" s="42">
        <v>6.5</v>
      </c>
      <c r="C8" s="38"/>
      <c r="D8" s="39"/>
      <c r="E8" s="40"/>
    </row>
    <row r="9" spans="1:5" ht="21.4" customHeight="1" x14ac:dyDescent="0.35">
      <c r="A9" s="9" t="s">
        <v>48</v>
      </c>
      <c r="B9" s="42">
        <v>5</v>
      </c>
      <c r="C9" s="38"/>
      <c r="D9" s="39"/>
      <c r="E9" s="40"/>
    </row>
    <row r="10" spans="1:5" ht="21.4" customHeight="1" x14ac:dyDescent="0.35">
      <c r="A10" s="9" t="s">
        <v>49</v>
      </c>
      <c r="B10" s="42">
        <v>4.5</v>
      </c>
      <c r="C10" s="38"/>
      <c r="D10" s="39"/>
      <c r="E10" s="40"/>
    </row>
    <row r="11" spans="1:5" ht="21.4" customHeight="1" x14ac:dyDescent="0.35">
      <c r="A11" s="9" t="s">
        <v>50</v>
      </c>
      <c r="B11" s="42">
        <v>6</v>
      </c>
      <c r="C11" s="38"/>
      <c r="D11" s="39"/>
      <c r="E11" s="40"/>
    </row>
    <row r="12" spans="1:5" ht="21.4" customHeight="1" x14ac:dyDescent="0.35">
      <c r="A12" s="9" t="s">
        <v>51</v>
      </c>
      <c r="B12" s="42">
        <v>5</v>
      </c>
      <c r="C12" s="38"/>
      <c r="D12" s="39"/>
      <c r="E12" s="40"/>
    </row>
    <row r="13" spans="1:5" ht="21.4" customHeight="1" x14ac:dyDescent="0.35">
      <c r="A13" s="9" t="s">
        <v>52</v>
      </c>
      <c r="B13" s="42">
        <v>5</v>
      </c>
      <c r="C13" s="38"/>
      <c r="D13" s="39"/>
      <c r="E13" s="40"/>
    </row>
    <row r="14" spans="1:5" ht="21.4" customHeight="1" x14ac:dyDescent="0.35">
      <c r="A14" s="9" t="s">
        <v>53</v>
      </c>
      <c r="B14" s="42">
        <v>6.5</v>
      </c>
      <c r="C14" s="38"/>
      <c r="D14" s="39"/>
      <c r="E14" s="40"/>
    </row>
    <row r="15" spans="1:5" ht="21.4" customHeight="1" x14ac:dyDescent="0.35">
      <c r="A15" s="9" t="s">
        <v>54</v>
      </c>
      <c r="B15" s="42">
        <v>5</v>
      </c>
      <c r="C15" s="38"/>
      <c r="D15" s="39"/>
      <c r="E15" s="40"/>
    </row>
    <row r="16" spans="1:5" ht="21.4" customHeight="1" x14ac:dyDescent="0.35">
      <c r="A16" s="9" t="s">
        <v>55</v>
      </c>
      <c r="B16" s="42">
        <v>6.5</v>
      </c>
      <c r="C16" s="38"/>
      <c r="D16" s="39"/>
      <c r="E16" s="40"/>
    </row>
    <row r="17" spans="1:5" ht="21.4" customHeight="1" x14ac:dyDescent="0.35">
      <c r="A17" s="9" t="s">
        <v>56</v>
      </c>
      <c r="B17" s="42">
        <v>3.5</v>
      </c>
      <c r="C17" s="38"/>
      <c r="D17" s="39"/>
      <c r="E17" s="40"/>
    </row>
    <row r="18" spans="1:5" ht="21.4" customHeight="1" x14ac:dyDescent="0.35">
      <c r="A18" s="9" t="s">
        <v>57</v>
      </c>
      <c r="B18" s="42">
        <v>5</v>
      </c>
      <c r="C18" s="38"/>
      <c r="D18" s="39"/>
      <c r="E18" s="40"/>
    </row>
    <row r="19" spans="1:5" ht="21.4" customHeight="1" x14ac:dyDescent="0.35">
      <c r="A19" s="9" t="s">
        <v>58</v>
      </c>
      <c r="B19" s="42">
        <v>6.5</v>
      </c>
      <c r="C19" s="38"/>
      <c r="D19" s="39"/>
      <c r="E19" s="40"/>
    </row>
    <row r="20" spans="1:5" ht="21.4" customHeight="1" x14ac:dyDescent="0.35">
      <c r="A20" s="9" t="s">
        <v>59</v>
      </c>
      <c r="B20" s="42">
        <v>6.5</v>
      </c>
      <c r="C20" s="43"/>
      <c r="D20" s="44"/>
      <c r="E20" s="45"/>
    </row>
  </sheetData>
  <mergeCells count="1">
    <mergeCell ref="A1:B1"/>
  </mergeCells>
  <pageMargins left="1" right="1" top="1" bottom="1" header="0.25" footer="0.25"/>
  <pageSetup orientation="portrait"/>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Gesamtbaukosten Einfamilienhaus</vt:lpstr>
      <vt:lpstr>01.02 Kaufnebenkosten</vt:lpstr>
      <vt:lpstr>01.03 Erschließungskosten</vt:lpstr>
      <vt:lpstr>02.02 Baunebenkosten</vt:lpstr>
      <vt:lpstr>Grunderwerbssteuern Bundeslände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Christian Engel</cp:lastModifiedBy>
  <dcterms:modified xsi:type="dcterms:W3CDTF">2021-01-08T11:57:05Z</dcterms:modified>
</cp:coreProperties>
</file>