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ate1904="1"/>
  <mc:AlternateContent xmlns:mc="http://schemas.openxmlformats.org/markup-compatibility/2006">
    <mc:Choice Requires="x15">
      <x15ac:absPath xmlns:x15ac="http://schemas.microsoft.com/office/spreadsheetml/2010/11/ac" url="C:\Users\cenge\Google Drive\01 A-D-V-A\05 online-Produkte\02 Checklisten\Excel\"/>
    </mc:Choice>
  </mc:AlternateContent>
  <xr:revisionPtr revIDLastSave="0" documentId="13_ncr:1_{FC1A2DB4-DB03-4839-AEAF-CA174C08A68E}" xr6:coauthVersionLast="45" xr6:coauthVersionMax="45" xr10:uidLastSave="{00000000-0000-0000-0000-000000000000}"/>
  <bookViews>
    <workbookView xWindow="53892" yWindow="-108" windowWidth="30936" windowHeight="16896" activeTab="3" xr2:uid="{00000000-000D-0000-FFFF-FFFF00000000}"/>
  </bookViews>
  <sheets>
    <sheet name="01 - Eigenkapital" sheetId="1" r:id="rId1"/>
    <sheet name="02 - Schulden" sheetId="2" r:id="rId2"/>
    <sheet name="03 - Eigenkapitalersatzmittel" sheetId="3" r:id="rId3"/>
    <sheet name="04 - Gesamtbilanz und monatlich"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 i="4" l="1"/>
  <c r="D27" i="3"/>
  <c r="C20" i="3"/>
  <c r="C26" i="3" s="1"/>
  <c r="B8" i="4" s="1"/>
  <c r="B20" i="2"/>
  <c r="B17" i="2"/>
  <c r="B14" i="2"/>
  <c r="B8" i="2"/>
  <c r="B25" i="2" s="1"/>
  <c r="B7" i="4" s="1"/>
  <c r="C37" i="1"/>
  <c r="B37" i="1"/>
  <c r="B43" i="1" s="1"/>
  <c r="B6" i="4" s="1"/>
  <c r="B10" i="4" s="1"/>
  <c r="C32" i="1"/>
  <c r="C20" i="1"/>
  <c r="B20" i="1"/>
  <c r="C14" i="1"/>
  <c r="B14" i="1"/>
  <c r="C9" i="1"/>
  <c r="C44" i="1" s="1"/>
  <c r="B14" i="4" s="1"/>
  <c r="B9" i="1"/>
  <c r="B15" i="4" l="1"/>
  <c r="B11" i="4"/>
  <c r="B18" i="4" s="1"/>
  <c r="B19" i="4"/>
  <c r="B20" i="4" l="1"/>
  <c r="B21" i="4" s="1"/>
  <c r="B22" i="4" s="1"/>
  <c r="B25" i="4" s="1"/>
  <c r="B27" i="4" l="1"/>
  <c r="B26" i="4"/>
</calcChain>
</file>

<file path=xl/sharedStrings.xml><?xml version="1.0" encoding="utf-8"?>
<sst xmlns="http://schemas.openxmlformats.org/spreadsheetml/2006/main" count="154" uniqueCount="125">
  <si>
    <t>01 Eigenkapital</t>
  </si>
  <si>
    <t xml:space="preserve">Trage hier in die Tabelle ein, über welche Vermögenswerte Du verfügst. Denke daran, dass Du nicht alle deine Vermögenswerte in die Finanzierung stecken solltest. Du brauchst auch noch ein finanzielles Polster für Notfälle. Gegenüber der Bank als Sicherheit gelten alle deine Vermögenswerte. </t>
  </si>
  <si>
    <t xml:space="preserve">Vermögenswerte, die als Eigenkapital gelten und in die Finanzierung eingebracht werden können/sollen </t>
  </si>
  <si>
    <t>Vermögenswerte, die als Eigenkapital gelten aber nicht in die Finanzierung eingebracht werden sollen</t>
  </si>
  <si>
    <t>Wert in Euro</t>
  </si>
  <si>
    <t>Hinweise</t>
  </si>
  <si>
    <t xml:space="preserve"> </t>
  </si>
  <si>
    <t>01 Sofort verfügbare Geldmittel</t>
  </si>
  <si>
    <t>Bargeld</t>
  </si>
  <si>
    <t>Stecke nicht dein ganzes Bargeld in die Finanzierung. Du benötigst auch noch Reserven für Notfälle!</t>
  </si>
  <si>
    <t>Guthaben auf dem Girokonto</t>
  </si>
  <si>
    <t>Auch dein Girokonto solltest Du nicht komplett für die Finanzierung leeren, sondern einen gewissen Anteil für Notfälle zur Verfügung haben.</t>
  </si>
  <si>
    <t>Guthaben auf dem Tagesgeldkonto</t>
  </si>
  <si>
    <t>Auch dein Tagesgeldkonto solltest Du nicht komplett für die Finanzierung leeren, sondern einen gewissen Anteil für Notfälle zur Verfügung haben.</t>
  </si>
  <si>
    <t>02 kurz-bis mittelfristig verfügbare Geldmittel</t>
  </si>
  <si>
    <t>Festgeldguthaben</t>
  </si>
  <si>
    <t>Sparguthaben</t>
  </si>
  <si>
    <t>Sparbriefe</t>
  </si>
  <si>
    <t>Bundesschatzbriefe</t>
  </si>
  <si>
    <t>03 jederzeit veräußerliche Anlagen</t>
  </si>
  <si>
    <t>Bundesanleihen und Bundesobligationen</t>
  </si>
  <si>
    <t>Sonstige Anleihen und Pfandbriefe</t>
  </si>
  <si>
    <t>P2P-Guthaben (P2P = Peer to Peer -Kredite)</t>
  </si>
  <si>
    <t>Einzelaktien</t>
  </si>
  <si>
    <t>Kryptowährung (z.B. Bitcoin)</t>
  </si>
  <si>
    <t>Fondsanteile passive Fonds (ETF’s)</t>
  </si>
  <si>
    <t>Dienen die Fondsanteile deiner Altersvorsorge, solltest Du gut überlegen, ob bzw. in welcher Höhe Du diese für die Finanzierung verwenden möchtest.</t>
  </si>
  <si>
    <t>Fondsanteile aktive Fonds</t>
  </si>
  <si>
    <t>Edelmetalle (z.B. Gold, Silber usw.)</t>
  </si>
  <si>
    <t>Kunst</t>
  </si>
  <si>
    <t>Spirituosen (z.B. Whiskey, Wein ect.)</t>
  </si>
  <si>
    <t>04 Immobilienvermögen und Beteiligungen</t>
  </si>
  <si>
    <t>Wert des eigenen bezahlten oder geerbten Grundstücks</t>
  </si>
  <si>
    <t>Wert einer bisher selbstgenutzten oder vermieteten Immobilie</t>
  </si>
  <si>
    <t>Anteile an geschlossenen Immobilienfonds oder an anderen geschlossenen Fonds, Schiffsfonds oder an anderen geschlossenen Fonds</t>
  </si>
  <si>
    <t>05 Langfristig angelegtes Geldvermögen</t>
  </si>
  <si>
    <t>Bausparguthaben</t>
  </si>
  <si>
    <t>Kapitallebensversicherungen</t>
  </si>
  <si>
    <t>Dienen die Kapitallebensversicherung deiner Altersvorsorge, solltest Du gut überlegen, ob bzw. in welcher Höhe Du diese für die Finanzierung verwenden möchtest.</t>
  </si>
  <si>
    <t>private Rentenversicherungen</t>
  </si>
  <si>
    <t>angespartes Guthaben in Riester-oder Rürup-Verträgen</t>
  </si>
  <si>
    <t>Dieses Guthaben dient deiner Altersvorsorge und sollte nicht für die Finanzierung verwendet werden, dient aber als Sicherheit gegenüber der Bank.</t>
  </si>
  <si>
    <t>reines Eigenkapital für Finanzierung</t>
  </si>
  <si>
    <t>zusätzliches Eigenkapital als Sicherheit gegenüber der Bank</t>
  </si>
  <si>
    <t>02 Schulden</t>
  </si>
  <si>
    <t>Trage hier in die Tabelle ein, welche Schulden Du noch abbezahlen musst. Diese werden dann mit deinem Eigenkapital/Vermögen verrechnet. Im Idealfall hast Du mit Beginn einer Eigenheimfinanzierung keine Schulden.</t>
  </si>
  <si>
    <t>01 Ratenkredite für Konsumgüter</t>
  </si>
  <si>
    <t>Restschulden Autokredit</t>
  </si>
  <si>
    <t>Restschulden Möbel</t>
  </si>
  <si>
    <t>Restschulden…</t>
  </si>
  <si>
    <t>02 Überziehungskredite</t>
  </si>
  <si>
    <t>in Anspruch genommener Dispokredit auf dem Girokonto</t>
  </si>
  <si>
    <t>03 Kreditkartenschulden</t>
  </si>
  <si>
    <t>in Anspruch genommener Kredit auf dem Kreditkartenkonto</t>
  </si>
  <si>
    <t>04 sonstige Schulden</t>
  </si>
  <si>
    <t>nicht bezahlte Rechnungen</t>
  </si>
  <si>
    <t>noch zu leistende /voraussichtliche Steuerzahlungen</t>
  </si>
  <si>
    <t>persönliche Darlehen von Verwandten oder Bekannten</t>
  </si>
  <si>
    <t>Schulden gesamt</t>
  </si>
  <si>
    <t>03 Eigenkapitalersatzmittel</t>
  </si>
  <si>
    <t xml:space="preserve">Trage einfach in die Tabelle ein, welche Eigenkapitalersatzmittel für Dich in Frage kommen und ermittle, welche Zuschüsse und Kredite möglich sind!  </t>
  </si>
  <si>
    <t>mögliche Eigenkapitalersatzmittel</t>
  </si>
  <si>
    <t>h</t>
  </si>
  <si>
    <t>Zuschuss</t>
  </si>
  <si>
    <t>zinsgünstiger Kredit</t>
  </si>
  <si>
    <t>Quelle</t>
  </si>
  <si>
    <t>01 Baukindergeld (Programm 424)</t>
  </si>
  <si>
    <t>12000 pro Kind</t>
  </si>
  <si>
    <t>https://www.kfw.de/inlandsfoerderung/Privatpersonen/Neubau/F%C3%B6rderprodukte/Baukindergeld-(424)/</t>
  </si>
  <si>
    <t>02 KFW-Wohneigentumsförderung (Programm 124)</t>
  </si>
  <si>
    <t>https://www.kfw.de/inlandsfoerderung/Privatpersonen/Neubau/Finanzierungsangebote/Wohneigentumsprogramm-(124)/</t>
  </si>
  <si>
    <t>03 KFW-Wohneigentumsförderung - Genossenschaftsanteile (Programm 124)</t>
  </si>
  <si>
    <t>https://www.kfw.de/inlandsfoerderung/Privatpersonen/Neubau/Finanzierungsangebote/Wohneigentumsprogramm-Genossenschaftsanteile-(134)/</t>
  </si>
  <si>
    <t>04 KFW erneuerbare Energien (Programm 270)</t>
  </si>
  <si>
    <t>bis zu 50 Mio für die Förderung von Solaranlagen und Stromspeichern</t>
  </si>
  <si>
    <t>https://www.kfw.de/inlandsfoerderung/Privatpersonen/Neubau/F%C3%B6rderprodukte/Erneuerbare-Energien-(270)/</t>
  </si>
  <si>
    <t>05 KFW-Zuschuss Energieeffizient Bauen - Brennstoffzelle (Programm 433)</t>
  </si>
  <si>
    <t>Höhe der Förderung ist abhängig von der Leistung der Brennstoffzelle, max. 28.200 Euro</t>
  </si>
  <si>
    <t>https://www.kfw.de/inlandsfoerderung/Privatpersonen/Neubau/F%C3%B6rderprodukte/Energieeffizient-Bauen-und-Sanieren-Zuschuss-Brennstoffzelle-(433)/</t>
  </si>
  <si>
    <t>06 KfW-Programm Energieeffizient Bauen (Programm 153)</t>
  </si>
  <si>
    <t>https://www.kfw.de/inlandsfoerderung/Privatpersonen/Neubau/Finanzierungsangebote/Energieeffizient-Bauen-(153)/</t>
  </si>
  <si>
    <t>07 Tilgungszuschuss Energieeffizient Bauen (Programm 153)</t>
  </si>
  <si>
    <t>bis zu 30.000 EUR Zuschuss für besonders energieeffizientes Bauen!</t>
  </si>
  <si>
    <t>für ein KfW-Effizienzhaus 40 Plus</t>
  </si>
  <si>
    <t>30.000 Euro</t>
  </si>
  <si>
    <t>für ein KfW-Effizienzhaus 40</t>
  </si>
  <si>
    <t>24.000 Euro</t>
  </si>
  <si>
    <t>für ein KfW-Effizienzhaus 55</t>
  </si>
  <si>
    <t>18.000 Euro</t>
  </si>
  <si>
    <t>08 Energieeffizient Bauen - Zuschuss Baubegleitung (Programm 431)</t>
  </si>
  <si>
    <t>bis zu 4000 EUR Zuschuss bzw. max. 50% der Kosten eines Experten für Energieeffizienz</t>
  </si>
  <si>
    <t>https://www.kfw.de/inlandsfoerderung/Privatpersonen/Neubau/F%C3%B6rderprodukte/Energieeffizient-Bauen-und-Sanieren-Baubegleitung-(431)/</t>
  </si>
  <si>
    <t>09 Eigenleistung (auch Muskelhypothek genannt)</t>
  </si>
  <si>
    <t>vorstellbare zu leistende Eigenleistungsständen</t>
  </si>
  <si>
    <t>Nimm Dir nicht zu viel vor! Für eine Stunde Eigenleistung kannst Du ca. 20 EUR rechnen.</t>
  </si>
  <si>
    <t>10 Riester-Verträge</t>
  </si>
  <si>
    <t>Trage hier die Rückkaufwert evtl. Riesterverträge ein!</t>
  </si>
  <si>
    <t>11 Arbeitgeberkredite</t>
  </si>
  <si>
    <t>Frage Deinen Arbeitgeber nach zinsgünstigen Darlehen!</t>
  </si>
  <si>
    <t>12 Verwandten- und Bekanntendarlehen</t>
  </si>
  <si>
    <t>Frage auch in Deinem Verwandten-und/oder Bekanntenkreis!</t>
  </si>
  <si>
    <t>13 Rückkaufwert von Lebensversicherungen</t>
  </si>
  <si>
    <t>Trage hier den Rückkaufwert evtl. Lebensversicherungen ein!</t>
  </si>
  <si>
    <t>Summe mögliche Zuschüsse</t>
  </si>
  <si>
    <t>Summe mögliche zinsgünstige Kredite</t>
  </si>
  <si>
    <t>04 Eigenkapital und Eigenkapitalersatzmittel -  maximal finanzierbare Gesamtkosten und monatliche Belastung</t>
  </si>
  <si>
    <t>Die Gesamtbilanz deines reinen Eigenkapitals und der verfügbaren Eigenkapitalersatzmittel abzüglich deiner Schulden ergeben die zu finanzierenden Gesamtkosten und deine mögliche maximale monatliche Belastung sowie dein notwendiges Nettofamilieneinkommen.</t>
  </si>
  <si>
    <t>abzüglich Schulden</t>
  </si>
  <si>
    <t>zuzüglich Summe mögliche Zuschüsse</t>
  </si>
  <si>
    <t>in die Finanzierung einzubringendes Eigenkapital gesamt</t>
  </si>
  <si>
    <t>finanzierbare Gesamtkosten bei einer Eigenkapitalquote  von 20%</t>
  </si>
  <si>
    <t>Soviel darf dein Haus inkl. Grundstück und allem drum und dran maximal kosten. Tipp - Schau Dir meine Videos zum Thema Eigenkapital und Gesamtkosten an, um die Zusammenhänge noch besser zu verstehen!</t>
  </si>
  <si>
    <t>Eigenkapital als Sicherheit gegenüber der Bank gesamt</t>
  </si>
  <si>
    <t>Deine max. monatliche Belastung berechnet sich wiefolgt</t>
  </si>
  <si>
    <t>Fremdkapital bei einer Fremdkapitalquote von 80% (Kreditrahmen)</t>
  </si>
  <si>
    <t>Jährliche Belastung für Zinsen und Tilgung (3% - 1% Zinsen, 2% Tilgung)</t>
  </si>
  <si>
    <t>monatliche Belastung für Zinsen und Tilgung (3% - 1% Zinsen, 2% Tilgung)</t>
  </si>
  <si>
    <t>Vergiss nicht, dass neben der monatlichen Belastung durch die Finanzierung auch noch die Nebenkosten für Strom, Wasser usw. bezahlt werden müssen. Außerdem sollte man von Anfang an ein Hausgeld für zukünftige Reparaturen zur Seite legen.</t>
  </si>
  <si>
    <t>Nebenkosten bei 150qm Wohnfläche (ca. 4 Euro/qm Wohnfläche)</t>
  </si>
  <si>
    <t>Hausgeld bzw. Rücklagen (ca. 1 Euro /qm Wohnfläche)</t>
  </si>
  <si>
    <t>Hausgeld ist das Geld, was Du von Anfang an für zukünftige Reperaturen beiseite legen solltest.</t>
  </si>
  <si>
    <t>monatliche Gesamtbelastung</t>
  </si>
  <si>
    <t>notwendiges Mindest-Familien-Nettoeinkommen bei einer Belastungsquote  von 40%</t>
  </si>
  <si>
    <t>Sollte dein Familieneinkommen höher ausfallen, könntest Du trotz relativ geringer Eigenkapitalquote entweder höhere Gesamtkosten finanzieren oder monatlich mehr tilgen, um so dein Eigenheim schneller abzahlen zu können.</t>
  </si>
  <si>
    <t>notwendiges Mindest-Familien-Nettoeinkommen bei einer Belastungsquote  von 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</si>
</sst>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2]\ #,##0.00"/>
    <numFmt numFmtId="165" formatCode="[$€-2]\ #,##0"/>
  </numFmts>
  <fonts count="7" x14ac:knownFonts="1">
    <font>
      <sz val="10"/>
      <color indexed="8"/>
      <name val="Helvetica"/>
    </font>
    <font>
      <sz val="12"/>
      <color indexed="8"/>
      <name val="Helvetica"/>
    </font>
    <font>
      <b/>
      <sz val="22"/>
      <color indexed="8"/>
      <name val="Helvetica"/>
    </font>
    <font>
      <b/>
      <sz val="10"/>
      <color indexed="8"/>
      <name val="Helvetica"/>
    </font>
    <font>
      <b/>
      <sz val="11"/>
      <color indexed="8"/>
      <name val="Helvetica"/>
    </font>
    <font>
      <b/>
      <sz val="12"/>
      <color indexed="8"/>
      <name val="Helvetica"/>
    </font>
    <font>
      <b/>
      <sz val="14"/>
      <color indexed="8"/>
      <name val="Helvetica"/>
    </font>
  </fonts>
  <fills count="4">
    <fill>
      <patternFill patternType="none"/>
    </fill>
    <fill>
      <patternFill patternType="gray125"/>
    </fill>
    <fill>
      <patternFill patternType="solid">
        <fgColor indexed="9"/>
        <bgColor auto="1"/>
      </patternFill>
    </fill>
    <fill>
      <patternFill patternType="solid">
        <fgColor indexed="12"/>
        <bgColor auto="1"/>
      </patternFill>
    </fill>
  </fills>
  <borders count="6">
    <border>
      <left/>
      <right/>
      <top/>
      <bottom/>
      <diagonal/>
    </border>
    <border>
      <left style="thin">
        <color indexed="10"/>
      </left>
      <right/>
      <top style="thin">
        <color indexed="10"/>
      </top>
      <bottom style="thin">
        <color indexed="11"/>
      </bottom>
      <diagonal/>
    </border>
    <border>
      <left/>
      <right/>
      <top style="thin">
        <color indexed="10"/>
      </top>
      <bottom style="thin">
        <color indexed="11"/>
      </bottom>
      <diagonal/>
    </border>
    <border>
      <left/>
      <right style="thin">
        <color indexed="10"/>
      </right>
      <top style="thin">
        <color indexed="10"/>
      </top>
      <bottom style="thin">
        <color indexed="11"/>
      </bottom>
      <diagonal/>
    </border>
    <border>
      <left style="thin">
        <color indexed="11"/>
      </left>
      <right style="thin">
        <color indexed="11"/>
      </right>
      <top style="thin">
        <color indexed="11"/>
      </top>
      <bottom style="thin">
        <color indexed="11"/>
      </bottom>
      <diagonal/>
    </border>
    <border>
      <left style="thin">
        <color indexed="10"/>
      </left>
      <right style="thin">
        <color indexed="11"/>
      </right>
      <top style="thin">
        <color indexed="11"/>
      </top>
      <bottom style="thin">
        <color indexed="11"/>
      </bottom>
      <diagonal/>
    </border>
  </borders>
  <cellStyleXfs count="1">
    <xf numFmtId="0" fontId="0" fillId="0" borderId="0" applyNumberFormat="0" applyFill="0" applyBorder="0" applyProtection="0">
      <alignment vertical="top" wrapText="1"/>
    </xf>
  </cellStyleXfs>
  <cellXfs count="37">
    <xf numFmtId="0" fontId="0" fillId="0" borderId="0" xfId="0" applyFont="1" applyAlignment="1">
      <alignment vertical="top" wrapText="1"/>
    </xf>
    <xf numFmtId="0" fontId="0" fillId="0" borderId="0" xfId="0" applyNumberFormat="1" applyFont="1" applyAlignment="1">
      <alignment vertical="top" wrapText="1"/>
    </xf>
    <xf numFmtId="49" fontId="1" fillId="2" borderId="3" xfId="0" applyNumberFormat="1" applyFont="1" applyFill="1" applyBorder="1" applyAlignment="1">
      <alignment horizontal="center" vertical="center"/>
    </xf>
    <xf numFmtId="49" fontId="2" fillId="2" borderId="4" xfId="0" applyNumberFormat="1" applyFont="1" applyFill="1" applyBorder="1" applyAlignment="1">
      <alignment vertical="top" wrapText="1"/>
    </xf>
    <xf numFmtId="0" fontId="0" fillId="2" borderId="4" xfId="0" applyNumberFormat="1" applyFont="1" applyFill="1" applyBorder="1" applyAlignment="1">
      <alignment vertical="top" wrapText="1"/>
    </xf>
    <xf numFmtId="49" fontId="3" fillId="2" borderId="4" xfId="0" applyNumberFormat="1" applyFont="1" applyFill="1" applyBorder="1" applyAlignment="1">
      <alignment vertical="top" wrapText="1"/>
    </xf>
    <xf numFmtId="49" fontId="4" fillId="2" borderId="4" xfId="0" applyNumberFormat="1" applyFont="1" applyFill="1" applyBorder="1" applyAlignment="1">
      <alignment vertical="top" wrapText="1"/>
    </xf>
    <xf numFmtId="0" fontId="0" fillId="2" borderId="5" xfId="0" applyFont="1" applyFill="1" applyBorder="1" applyAlignment="1">
      <alignment vertical="top" wrapText="1"/>
    </xf>
    <xf numFmtId="49" fontId="4" fillId="2" borderId="4" xfId="0" applyNumberFormat="1" applyFont="1" applyFill="1" applyBorder="1" applyAlignment="1">
      <alignment horizontal="center" vertical="top" wrapText="1"/>
    </xf>
    <xf numFmtId="49" fontId="0" fillId="2" borderId="4" xfId="0" applyNumberFormat="1" applyFont="1" applyFill="1" applyBorder="1" applyAlignment="1">
      <alignment vertical="top" wrapText="1"/>
    </xf>
    <xf numFmtId="49" fontId="3" fillId="2" borderId="4" xfId="0" applyNumberFormat="1" applyFont="1" applyFill="1" applyBorder="1" applyAlignment="1">
      <alignment horizontal="left" vertical="top" wrapText="1"/>
    </xf>
    <xf numFmtId="164" fontId="3" fillId="2" borderId="4" xfId="0" applyNumberFormat="1" applyFont="1" applyFill="1" applyBorder="1" applyAlignment="1">
      <alignment vertical="top" wrapText="1"/>
    </xf>
    <xf numFmtId="49" fontId="0" fillId="2" borderId="4" xfId="0" applyNumberFormat="1" applyFont="1" applyFill="1" applyBorder="1" applyAlignment="1">
      <alignment horizontal="right" vertical="top" wrapText="1"/>
    </xf>
    <xf numFmtId="164" fontId="0" fillId="2" borderId="4" xfId="0" applyNumberFormat="1" applyFont="1" applyFill="1" applyBorder="1" applyAlignment="1">
      <alignment vertical="top" wrapText="1"/>
    </xf>
    <xf numFmtId="49" fontId="5" fillId="2" borderId="4" xfId="0" applyNumberFormat="1" applyFont="1" applyFill="1" applyBorder="1" applyAlignment="1">
      <alignment horizontal="right" vertical="top" wrapText="1"/>
    </xf>
    <xf numFmtId="164" fontId="5" fillId="2" borderId="4" xfId="0" applyNumberFormat="1" applyFont="1" applyFill="1" applyBorder="1" applyAlignment="1">
      <alignment vertical="top" wrapText="1"/>
    </xf>
    <xf numFmtId="0" fontId="0" fillId="2" borderId="4" xfId="0" applyFont="1" applyFill="1" applyBorder="1" applyAlignment="1">
      <alignment vertical="top" wrapText="1"/>
    </xf>
    <xf numFmtId="0" fontId="0" fillId="0" borderId="0" xfId="0" applyNumberFormat="1" applyFont="1" applyAlignment="1">
      <alignment vertical="top" wrapText="1"/>
    </xf>
    <xf numFmtId="0" fontId="0" fillId="0" borderId="0" xfId="0" applyNumberFormat="1" applyFont="1" applyAlignment="1">
      <alignment vertical="top" wrapText="1"/>
    </xf>
    <xf numFmtId="165" fontId="0" fillId="2" borderId="4" xfId="0" applyNumberFormat="1" applyFont="1" applyFill="1" applyBorder="1" applyAlignment="1">
      <alignment vertical="top" wrapText="1"/>
    </xf>
    <xf numFmtId="49" fontId="0" fillId="2" borderId="4" xfId="0" applyNumberFormat="1" applyFont="1" applyFill="1" applyBorder="1" applyAlignment="1">
      <alignment horizontal="left" vertical="top" wrapText="1"/>
    </xf>
    <xf numFmtId="49" fontId="5" fillId="2" borderId="4" xfId="0" applyNumberFormat="1" applyFont="1" applyFill="1" applyBorder="1" applyAlignment="1">
      <alignment vertical="top" wrapText="1"/>
    </xf>
    <xf numFmtId="0" fontId="1" fillId="2" borderId="4" xfId="0" applyNumberFormat="1" applyFont="1" applyFill="1" applyBorder="1" applyAlignment="1">
      <alignment vertical="top" wrapText="1"/>
    </xf>
    <xf numFmtId="165" fontId="5" fillId="2" borderId="4" xfId="0" applyNumberFormat="1" applyFont="1" applyFill="1" applyBorder="1" applyAlignment="1">
      <alignment vertical="top" wrapText="1"/>
    </xf>
    <xf numFmtId="165" fontId="1" fillId="2" borderId="4" xfId="0" applyNumberFormat="1" applyFont="1" applyFill="1" applyBorder="1" applyAlignment="1">
      <alignment vertical="top" wrapText="1"/>
    </xf>
    <xf numFmtId="0" fontId="0" fillId="0" borderId="0" xfId="0" applyNumberFormat="1" applyFont="1" applyAlignment="1">
      <alignment vertical="top" wrapText="1"/>
    </xf>
    <xf numFmtId="49" fontId="1" fillId="2" borderId="4" xfId="0" applyNumberFormat="1" applyFont="1" applyFill="1" applyBorder="1" applyAlignment="1">
      <alignment horizontal="right" vertical="top" wrapText="1"/>
    </xf>
    <xf numFmtId="164" fontId="1" fillId="2" borderId="4" xfId="0" applyNumberFormat="1" applyFont="1" applyFill="1" applyBorder="1" applyAlignment="1">
      <alignment vertical="top" wrapText="1"/>
    </xf>
    <xf numFmtId="164" fontId="5" fillId="3" borderId="4" xfId="0" applyNumberFormat="1" applyFont="1" applyFill="1" applyBorder="1" applyAlignment="1">
      <alignment vertical="top" wrapText="1"/>
    </xf>
    <xf numFmtId="49" fontId="6" fillId="2" borderId="4" xfId="0" applyNumberFormat="1" applyFont="1" applyFill="1" applyBorder="1" applyAlignment="1">
      <alignment horizontal="right" vertical="top" wrapText="1"/>
    </xf>
    <xf numFmtId="49" fontId="1" fillId="2" borderId="4" xfId="0" applyNumberFormat="1" applyFont="1" applyFill="1" applyBorder="1" applyAlignment="1">
      <alignment vertical="top" wrapText="1"/>
    </xf>
    <xf numFmtId="49" fontId="2" fillId="2" borderId="4" xfId="0" applyNumberFormat="1" applyFont="1" applyFill="1" applyBorder="1" applyAlignment="1">
      <alignment vertical="top" wrapText="1"/>
    </xf>
    <xf numFmtId="0" fontId="0" fillId="2" borderId="4" xfId="0" applyNumberFormat="1" applyFont="1" applyFill="1" applyBorder="1" applyAlignment="1">
      <alignment vertical="top" wrapText="1"/>
    </xf>
    <xf numFmtId="49" fontId="1" fillId="2" borderId="1" xfId="0" applyNumberFormat="1" applyFont="1" applyFill="1" applyBorder="1" applyAlignment="1">
      <alignment horizontal="center" vertical="center"/>
    </xf>
    <xf numFmtId="0" fontId="0" fillId="2" borderId="2" xfId="0" applyNumberFormat="1" applyFont="1" applyFill="1" applyBorder="1" applyAlignment="1">
      <alignment vertical="top" wrapText="1"/>
    </xf>
    <xf numFmtId="0" fontId="1" fillId="2" borderId="2" xfId="0" applyNumberFormat="1" applyFont="1" applyFill="1" applyBorder="1" applyAlignment="1">
      <alignment horizontal="center" vertical="center"/>
    </xf>
    <xf numFmtId="0" fontId="1" fillId="2" borderId="3" xfId="0" applyNumberFormat="1" applyFont="1" applyFill="1" applyBorder="1" applyAlignment="1">
      <alignment horizontal="center" vertical="center"/>
    </xf>
  </cellXfs>
  <cellStyles count="1">
    <cellStyle name="Standard"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A5A5A5"/>
      <rgbColor rgb="FFA7A7A7"/>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4219971</xdr:colOff>
      <xdr:row>2</xdr:row>
      <xdr:rowOff>1270</xdr:rowOff>
    </xdr:to>
    <xdr:pic>
      <xdr:nvPicPr>
        <xdr:cNvPr id="2" name="image1.jpe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350520"/>
          <a:ext cx="4219971" cy="946150"/>
        </a:xfrm>
        <a:prstGeom prst="rect">
          <a:avLst/>
        </a:prstGeom>
        <a:ln w="12700" cap="flat">
          <a:noFill/>
          <a:miter lim="400000"/>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38099</xdr:rowOff>
    </xdr:from>
    <xdr:to>
      <xdr:col>0</xdr:col>
      <xdr:colOff>4219970</xdr:colOff>
      <xdr:row>2</xdr:row>
      <xdr:rowOff>39369</xdr:rowOff>
    </xdr:to>
    <xdr:pic>
      <xdr:nvPicPr>
        <xdr:cNvPr id="4" name="image1.jpe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0" y="388619"/>
          <a:ext cx="4219970" cy="946150"/>
        </a:xfrm>
        <a:prstGeom prst="rect">
          <a:avLst/>
        </a:prstGeom>
        <a:ln w="12700" cap="flat">
          <a:noFill/>
          <a:miter lim="400000"/>
        </a:ln>
        <a:effec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330200</xdr:rowOff>
    </xdr:from>
    <xdr:to>
      <xdr:col>2</xdr:col>
      <xdr:colOff>585865</xdr:colOff>
      <xdr:row>1</xdr:row>
      <xdr:rowOff>922020</xdr:rowOff>
    </xdr:to>
    <xdr:pic>
      <xdr:nvPicPr>
        <xdr:cNvPr id="6" name="image1.jpeg">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stretch>
          <a:fillRect/>
        </a:stretch>
      </xdr:blipFill>
      <xdr:spPr>
        <a:xfrm>
          <a:off x="0" y="330200"/>
          <a:ext cx="4218066" cy="947421"/>
        </a:xfrm>
        <a:prstGeom prst="rect">
          <a:avLst/>
        </a:prstGeom>
        <a:ln w="12700" cap="flat">
          <a:noFill/>
          <a:miter lim="400000"/>
        </a:ln>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44129</xdr:rowOff>
    </xdr:from>
    <xdr:to>
      <xdr:col>0</xdr:col>
      <xdr:colOff>4222828</xdr:colOff>
      <xdr:row>2</xdr:row>
      <xdr:rowOff>45719</xdr:rowOff>
    </xdr:to>
    <xdr:pic>
      <xdr:nvPicPr>
        <xdr:cNvPr id="8" name="image1.jpeg">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1"/>
        <a:stretch>
          <a:fillRect/>
        </a:stretch>
      </xdr:blipFill>
      <xdr:spPr>
        <a:xfrm>
          <a:off x="0" y="394649"/>
          <a:ext cx="4222828" cy="946470"/>
        </a:xfrm>
        <a:prstGeom prst="rect">
          <a:avLst/>
        </a:prstGeom>
        <a:ln w="12700" cap="flat">
          <a:noFill/>
          <a:miter lim="400000"/>
        </a:ln>
        <a:effectLst/>
      </xdr:spPr>
    </xdr:pic>
    <xdr:clientData/>
  </xdr:twoCellAnchor>
</xdr:wsDr>
</file>

<file path=xl/theme/theme1.xml><?xml version="1.0" encoding="utf-8"?>
<a:theme xmlns:a="http://schemas.openxmlformats.org/drawingml/2006/main" name="Blank">
  <a:themeElements>
    <a:clrScheme name="Blank">
      <a:dk1>
        <a:srgbClr val="000000"/>
      </a:dk1>
      <a:lt1>
        <a:srgbClr val="FFFFFF"/>
      </a:lt1>
      <a:dk2>
        <a:srgbClr val="A7A7A7"/>
      </a:dk2>
      <a:lt2>
        <a:srgbClr val="535353"/>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5400" dir="5400000" rotWithShape="0">
            <a:srgbClr val="000000">
              <a:alpha val="50000"/>
            </a:srgbClr>
          </a:outerShdw>
        </a:effectLst>
        <a:sp3d/>
      </a:spPr>
      <a:bodyPr rot="0" spcFirstLastPara="1" vertOverflow="overflow" horzOverflow="overflow" vert="horz" wrap="square" lIns="50800" tIns="50800" rIns="50800" bIns="50800"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5400" dir="5400000" rotWithShape="0">
            <a:srgbClr val="000000">
              <a:alpha val="50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44"/>
  <sheetViews>
    <sheetView showGridLines="0" topLeftCell="A28" workbookViewId="0">
      <selection sqref="A1:C1"/>
    </sheetView>
  </sheetViews>
  <sheetFormatPr baseColWidth="10" defaultColWidth="16.33203125" defaultRowHeight="18" customHeight="1" x14ac:dyDescent="0.35"/>
  <cols>
    <col min="1" max="1" width="60" style="1" customWidth="1"/>
    <col min="2" max="2" width="47.06640625" style="1" customWidth="1"/>
    <col min="3" max="3" width="48.6640625" style="1" customWidth="1"/>
    <col min="4" max="4" width="48.19921875" style="1" customWidth="1"/>
    <col min="5" max="256" width="16.33203125" style="1" customWidth="1"/>
  </cols>
  <sheetData>
    <row r="1" spans="1:4" ht="28.05" customHeight="1" x14ac:dyDescent="0.35">
      <c r="A1" s="33" t="s">
        <v>0</v>
      </c>
      <c r="B1" s="34"/>
      <c r="C1" s="34"/>
      <c r="D1" s="2"/>
    </row>
    <row r="2" spans="1:4" ht="74.650000000000006" customHeight="1" x14ac:dyDescent="0.35">
      <c r="A2" s="31"/>
      <c r="B2" s="32"/>
      <c r="C2" s="32"/>
      <c r="D2" s="3"/>
    </row>
    <row r="3" spans="1:4" ht="34.35" customHeight="1" x14ac:dyDescent="0.35">
      <c r="A3" s="31"/>
      <c r="B3" s="32"/>
      <c r="C3" s="32"/>
      <c r="D3" s="3"/>
    </row>
    <row r="4" spans="1:4" ht="81" customHeight="1" x14ac:dyDescent="0.35">
      <c r="A4" s="31" t="s">
        <v>1</v>
      </c>
      <c r="B4" s="32"/>
      <c r="C4" s="32"/>
      <c r="D4" s="32"/>
    </row>
    <row r="5" spans="1:4" ht="20.350000000000001" customHeight="1" x14ac:dyDescent="0.35">
      <c r="A5" s="5"/>
      <c r="B5" s="5"/>
      <c r="C5" s="5"/>
      <c r="D5" s="5"/>
    </row>
    <row r="6" spans="1:4" ht="46.15" customHeight="1" x14ac:dyDescent="0.35">
      <c r="A6" s="5"/>
      <c r="B6" s="6" t="s">
        <v>2</v>
      </c>
      <c r="C6" s="6" t="s">
        <v>3</v>
      </c>
      <c r="D6" s="5"/>
    </row>
    <row r="7" spans="1:4" ht="16.05" customHeight="1" x14ac:dyDescent="0.35">
      <c r="A7" s="7"/>
      <c r="B7" s="8" t="s">
        <v>4</v>
      </c>
      <c r="C7" s="8" t="s">
        <v>4</v>
      </c>
      <c r="D7" s="8" t="s">
        <v>5</v>
      </c>
    </row>
    <row r="8" spans="1:4" ht="20.350000000000001" customHeight="1" x14ac:dyDescent="0.35">
      <c r="A8" s="9" t="s">
        <v>6</v>
      </c>
      <c r="B8" s="4"/>
      <c r="C8" s="4"/>
      <c r="D8" s="4"/>
    </row>
    <row r="9" spans="1:4" ht="32.35" customHeight="1" x14ac:dyDescent="0.35">
      <c r="A9" s="10" t="s">
        <v>7</v>
      </c>
      <c r="B9" s="11">
        <f>SUM(B10:B12)</f>
        <v>3000</v>
      </c>
      <c r="C9" s="11">
        <f>SUM(C10:C12)</f>
        <v>5500</v>
      </c>
      <c r="D9" s="11"/>
    </row>
    <row r="10" spans="1:4" ht="27" customHeight="1" x14ac:dyDescent="0.35">
      <c r="A10" s="12" t="s">
        <v>8</v>
      </c>
      <c r="B10" s="13">
        <v>0</v>
      </c>
      <c r="C10" s="13">
        <v>1500</v>
      </c>
      <c r="D10" s="9" t="s">
        <v>9</v>
      </c>
    </row>
    <row r="11" spans="1:4" ht="39" customHeight="1" x14ac:dyDescent="0.35">
      <c r="A11" s="12" t="s">
        <v>10</v>
      </c>
      <c r="B11" s="13">
        <v>0</v>
      </c>
      <c r="C11" s="13">
        <v>2000</v>
      </c>
      <c r="D11" s="9" t="s">
        <v>11</v>
      </c>
    </row>
    <row r="12" spans="1:4" ht="39" customHeight="1" x14ac:dyDescent="0.35">
      <c r="A12" s="12" t="s">
        <v>12</v>
      </c>
      <c r="B12" s="13">
        <v>3000</v>
      </c>
      <c r="C12" s="13">
        <v>2000</v>
      </c>
      <c r="D12" s="9" t="s">
        <v>13</v>
      </c>
    </row>
    <row r="13" spans="1:4" ht="32.35" customHeight="1" x14ac:dyDescent="0.35">
      <c r="A13" s="5"/>
      <c r="B13" s="13"/>
      <c r="C13" s="13"/>
      <c r="D13" s="13"/>
    </row>
    <row r="14" spans="1:4" ht="32.35" customHeight="1" x14ac:dyDescent="0.35">
      <c r="A14" s="5" t="s">
        <v>14</v>
      </c>
      <c r="B14" s="11">
        <f>SUM(B15:B18)</f>
        <v>0</v>
      </c>
      <c r="C14" s="11">
        <f>SUM(C15:C18)</f>
        <v>0</v>
      </c>
      <c r="D14" s="11"/>
    </row>
    <row r="15" spans="1:4" ht="20.350000000000001" customHeight="1" x14ac:dyDescent="0.35">
      <c r="A15" s="12" t="s">
        <v>15</v>
      </c>
      <c r="B15" s="13">
        <v>0</v>
      </c>
      <c r="C15" s="13">
        <v>0</v>
      </c>
      <c r="D15" s="13"/>
    </row>
    <row r="16" spans="1:4" ht="20.350000000000001" customHeight="1" x14ac:dyDescent="0.35">
      <c r="A16" s="12" t="s">
        <v>16</v>
      </c>
      <c r="B16" s="13">
        <v>0</v>
      </c>
      <c r="C16" s="13">
        <v>0</v>
      </c>
      <c r="D16" s="13"/>
    </row>
    <row r="17" spans="1:4" ht="20.350000000000001" customHeight="1" x14ac:dyDescent="0.35">
      <c r="A17" s="12" t="s">
        <v>17</v>
      </c>
      <c r="B17" s="13">
        <v>0</v>
      </c>
      <c r="C17" s="13">
        <v>0</v>
      </c>
      <c r="D17" s="13"/>
    </row>
    <row r="18" spans="1:4" ht="20.350000000000001" customHeight="1" x14ac:dyDescent="0.35">
      <c r="A18" s="12" t="s">
        <v>18</v>
      </c>
      <c r="B18" s="13">
        <v>0</v>
      </c>
      <c r="C18" s="13">
        <v>0</v>
      </c>
      <c r="D18" s="13"/>
    </row>
    <row r="19" spans="1:4" ht="20.350000000000001" customHeight="1" x14ac:dyDescent="0.35">
      <c r="A19" s="10"/>
      <c r="B19" s="13"/>
      <c r="C19" s="13"/>
      <c r="D19" s="13"/>
    </row>
    <row r="20" spans="1:4" ht="20.350000000000001" customHeight="1" x14ac:dyDescent="0.35">
      <c r="A20" s="10" t="s">
        <v>19</v>
      </c>
      <c r="B20" s="11">
        <f>SUM(B21:B30)</f>
        <v>9700</v>
      </c>
      <c r="C20" s="11">
        <f>SUM(C21:C30)</f>
        <v>9000</v>
      </c>
      <c r="D20" s="11"/>
    </row>
    <row r="21" spans="1:4" ht="20.350000000000001" customHeight="1" x14ac:dyDescent="0.35">
      <c r="A21" s="12" t="s">
        <v>20</v>
      </c>
      <c r="B21" s="13">
        <v>0</v>
      </c>
      <c r="C21" s="13">
        <v>0</v>
      </c>
      <c r="D21" s="13"/>
    </row>
    <row r="22" spans="1:4" ht="20.350000000000001" customHeight="1" x14ac:dyDescent="0.35">
      <c r="A22" s="12" t="s">
        <v>21</v>
      </c>
      <c r="B22" s="13">
        <v>0</v>
      </c>
      <c r="C22" s="13">
        <v>0</v>
      </c>
      <c r="D22" s="13"/>
    </row>
    <row r="23" spans="1:4" ht="20.350000000000001" customHeight="1" x14ac:dyDescent="0.35">
      <c r="A23" s="12" t="s">
        <v>22</v>
      </c>
      <c r="B23" s="13">
        <v>500</v>
      </c>
      <c r="C23" s="13">
        <v>0</v>
      </c>
      <c r="D23" s="13"/>
    </row>
    <row r="24" spans="1:4" ht="20.350000000000001" customHeight="1" x14ac:dyDescent="0.35">
      <c r="A24" s="12" t="s">
        <v>23</v>
      </c>
      <c r="B24" s="13">
        <v>6000</v>
      </c>
      <c r="C24" s="13">
        <v>0</v>
      </c>
      <c r="D24" s="13"/>
    </row>
    <row r="25" spans="1:4" ht="15" customHeight="1" x14ac:dyDescent="0.35">
      <c r="A25" s="12" t="s">
        <v>24</v>
      </c>
      <c r="B25" s="13">
        <v>1500</v>
      </c>
      <c r="C25" s="13">
        <v>0</v>
      </c>
      <c r="D25" s="13"/>
    </row>
    <row r="26" spans="1:4" ht="39" customHeight="1" x14ac:dyDescent="0.35">
      <c r="A26" s="12" t="s">
        <v>25</v>
      </c>
      <c r="B26" s="13">
        <v>0</v>
      </c>
      <c r="C26" s="13">
        <v>7000</v>
      </c>
      <c r="D26" s="9" t="s">
        <v>26</v>
      </c>
    </row>
    <row r="27" spans="1:4" ht="39" customHeight="1" x14ac:dyDescent="0.35">
      <c r="A27" s="12" t="s">
        <v>27</v>
      </c>
      <c r="B27" s="13">
        <v>700</v>
      </c>
      <c r="C27" s="13">
        <v>0</v>
      </c>
      <c r="D27" s="9" t="s">
        <v>26</v>
      </c>
    </row>
    <row r="28" spans="1:4" ht="20.350000000000001" customHeight="1" x14ac:dyDescent="0.35">
      <c r="A28" s="12" t="s">
        <v>28</v>
      </c>
      <c r="B28" s="13">
        <v>1000</v>
      </c>
      <c r="C28" s="13">
        <v>2000</v>
      </c>
      <c r="D28" s="13"/>
    </row>
    <row r="29" spans="1:4" ht="20.350000000000001" customHeight="1" x14ac:dyDescent="0.35">
      <c r="A29" s="12" t="s">
        <v>29</v>
      </c>
      <c r="B29" s="13">
        <v>0</v>
      </c>
      <c r="C29" s="13">
        <v>0</v>
      </c>
      <c r="D29" s="13"/>
    </row>
    <row r="30" spans="1:4" ht="20.350000000000001" customHeight="1" x14ac:dyDescent="0.35">
      <c r="A30" s="12" t="s">
        <v>30</v>
      </c>
      <c r="B30" s="13">
        <v>0</v>
      </c>
      <c r="C30" s="13">
        <v>0</v>
      </c>
      <c r="D30" s="13"/>
    </row>
    <row r="31" spans="1:4" ht="20.350000000000001" customHeight="1" x14ac:dyDescent="0.35">
      <c r="A31" s="5"/>
      <c r="B31" s="13"/>
      <c r="C31" s="13"/>
      <c r="D31" s="13"/>
    </row>
    <row r="32" spans="1:4" ht="20.350000000000001" customHeight="1" x14ac:dyDescent="0.35">
      <c r="A32" s="5" t="s">
        <v>31</v>
      </c>
      <c r="B32" s="11"/>
      <c r="C32" s="11">
        <f>SUM(C33:C35)</f>
        <v>0</v>
      </c>
      <c r="D32" s="11"/>
    </row>
    <row r="33" spans="1:4" ht="20.350000000000001" customHeight="1" x14ac:dyDescent="0.35">
      <c r="A33" s="12" t="s">
        <v>32</v>
      </c>
      <c r="B33" s="13"/>
      <c r="C33" s="13">
        <v>0</v>
      </c>
      <c r="D33" s="13"/>
    </row>
    <row r="34" spans="1:4" ht="20.350000000000001" customHeight="1" x14ac:dyDescent="0.35">
      <c r="A34" s="12" t="s">
        <v>33</v>
      </c>
      <c r="B34" s="13"/>
      <c r="C34" s="13">
        <v>0</v>
      </c>
      <c r="D34" s="13"/>
    </row>
    <row r="35" spans="1:4" ht="27" customHeight="1" x14ac:dyDescent="0.35">
      <c r="A35" s="12" t="s">
        <v>34</v>
      </c>
      <c r="B35" s="13"/>
      <c r="C35" s="13">
        <v>0</v>
      </c>
      <c r="D35" s="13"/>
    </row>
    <row r="36" spans="1:4" ht="20.350000000000001" customHeight="1" x14ac:dyDescent="0.35">
      <c r="A36" s="5"/>
      <c r="B36" s="13"/>
      <c r="C36" s="13"/>
      <c r="D36" s="13"/>
    </row>
    <row r="37" spans="1:4" ht="20.350000000000001" customHeight="1" x14ac:dyDescent="0.35">
      <c r="A37" s="5" t="s">
        <v>35</v>
      </c>
      <c r="B37" s="11">
        <f>SUM(B38:B41)</f>
        <v>0</v>
      </c>
      <c r="C37" s="11">
        <f>SUM(C38:C41)</f>
        <v>7000</v>
      </c>
      <c r="D37" s="11"/>
    </row>
    <row r="38" spans="1:4" ht="20.350000000000001" customHeight="1" x14ac:dyDescent="0.35">
      <c r="A38" s="12" t="s">
        <v>36</v>
      </c>
      <c r="B38" s="13">
        <v>0</v>
      </c>
      <c r="C38" s="13">
        <v>0</v>
      </c>
      <c r="D38" s="13"/>
    </row>
    <row r="39" spans="1:4" ht="39" customHeight="1" x14ac:dyDescent="0.35">
      <c r="A39" s="12" t="s">
        <v>37</v>
      </c>
      <c r="B39" s="13">
        <v>0</v>
      </c>
      <c r="C39" s="13">
        <v>0</v>
      </c>
      <c r="D39" s="9" t="s">
        <v>38</v>
      </c>
    </row>
    <row r="40" spans="1:4" ht="39" customHeight="1" x14ac:dyDescent="0.35">
      <c r="A40" s="12" t="s">
        <v>39</v>
      </c>
      <c r="B40" s="13">
        <v>0</v>
      </c>
      <c r="C40" s="13">
        <v>0</v>
      </c>
      <c r="D40" s="9" t="s">
        <v>38</v>
      </c>
    </row>
    <row r="41" spans="1:4" ht="39" customHeight="1" x14ac:dyDescent="0.35">
      <c r="A41" s="12" t="s">
        <v>40</v>
      </c>
      <c r="B41" s="13">
        <v>0</v>
      </c>
      <c r="C41" s="13">
        <v>7000</v>
      </c>
      <c r="D41" s="9" t="s">
        <v>41</v>
      </c>
    </row>
    <row r="42" spans="1:4" ht="20.350000000000001" customHeight="1" x14ac:dyDescent="0.35">
      <c r="A42" s="12"/>
      <c r="B42" s="13"/>
      <c r="C42" s="13"/>
      <c r="D42" s="9" t="s">
        <v>6</v>
      </c>
    </row>
    <row r="43" spans="1:4" ht="20.350000000000001" customHeight="1" x14ac:dyDescent="0.35">
      <c r="A43" s="14" t="s">
        <v>42</v>
      </c>
      <c r="B43" s="15">
        <f>B37+B20+B14+B9</f>
        <v>12700</v>
      </c>
      <c r="C43" s="16"/>
      <c r="D43" s="15"/>
    </row>
    <row r="44" spans="1:4" ht="37.15" customHeight="1" x14ac:dyDescent="0.35">
      <c r="A44" s="14" t="s">
        <v>43</v>
      </c>
      <c r="B44" s="15"/>
      <c r="C44" s="15">
        <f>C9+C14+C20+C32+C37</f>
        <v>21500</v>
      </c>
      <c r="D44" s="15"/>
    </row>
  </sheetData>
  <mergeCells count="4">
    <mergeCell ref="A4:D4"/>
    <mergeCell ref="A2:C2"/>
    <mergeCell ref="A3:C3"/>
    <mergeCell ref="A1:C1"/>
  </mergeCells>
  <pageMargins left="0.5" right="0.5" top="0.75" bottom="0.75" header="0.27777800000000002" footer="0.27777800000000002"/>
  <pageSetup orientation="portrait"/>
  <headerFooter>
    <oddFooter>&amp;C&amp;"Helvetica,Regular"&amp;12&amp;K000000&amp;P</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V25"/>
  <sheetViews>
    <sheetView showGridLines="0" workbookViewId="0">
      <selection sqref="A1:B1"/>
    </sheetView>
  </sheetViews>
  <sheetFormatPr baseColWidth="10" defaultColWidth="16.33203125" defaultRowHeight="18" customHeight="1" x14ac:dyDescent="0.35"/>
  <cols>
    <col min="1" max="1" width="60" style="17" customWidth="1"/>
    <col min="2" max="2" width="47.06640625" style="17" customWidth="1"/>
    <col min="3" max="3" width="48.19921875" style="17" customWidth="1"/>
    <col min="4" max="256" width="16.33203125" style="17" customWidth="1"/>
  </cols>
  <sheetData>
    <row r="1" spans="1:3" ht="28.05" customHeight="1" x14ac:dyDescent="0.35">
      <c r="A1" s="33" t="s">
        <v>44</v>
      </c>
      <c r="B1" s="34"/>
      <c r="C1" s="2"/>
    </row>
    <row r="2" spans="1:3" ht="74.650000000000006" customHeight="1" x14ac:dyDescent="0.35">
      <c r="A2" s="31"/>
      <c r="B2" s="32"/>
      <c r="C2" s="3"/>
    </row>
    <row r="3" spans="1:3" ht="34.35" customHeight="1" x14ac:dyDescent="0.35">
      <c r="A3" s="31"/>
      <c r="B3" s="32"/>
      <c r="C3" s="3"/>
    </row>
    <row r="4" spans="1:3" ht="81" customHeight="1" x14ac:dyDescent="0.35">
      <c r="A4" s="31" t="s">
        <v>45</v>
      </c>
      <c r="B4" s="32"/>
      <c r="C4" s="32"/>
    </row>
    <row r="5" spans="1:3" ht="20.350000000000001" customHeight="1" x14ac:dyDescent="0.35">
      <c r="A5" s="5"/>
      <c r="B5" s="5"/>
      <c r="C5" s="5"/>
    </row>
    <row r="6" spans="1:3" ht="16.05" customHeight="1" x14ac:dyDescent="0.35">
      <c r="A6" s="7"/>
      <c r="B6" s="8" t="s">
        <v>4</v>
      </c>
      <c r="C6" s="8" t="s">
        <v>5</v>
      </c>
    </row>
    <row r="7" spans="1:3" ht="20.350000000000001" customHeight="1" x14ac:dyDescent="0.35">
      <c r="A7" s="9" t="s">
        <v>6</v>
      </c>
      <c r="B7" s="4"/>
      <c r="C7" s="4"/>
    </row>
    <row r="8" spans="1:3" ht="15" customHeight="1" x14ac:dyDescent="0.35">
      <c r="A8" s="10" t="s">
        <v>46</v>
      </c>
      <c r="B8" s="11">
        <f>SUM(B9:B13)</f>
        <v>0</v>
      </c>
      <c r="C8" s="11"/>
    </row>
    <row r="9" spans="1:3" ht="15" customHeight="1" x14ac:dyDescent="0.35">
      <c r="A9" s="12" t="s">
        <v>47</v>
      </c>
      <c r="B9" s="13">
        <v>0</v>
      </c>
      <c r="C9" s="9" t="s">
        <v>6</v>
      </c>
    </row>
    <row r="10" spans="1:3" ht="15" customHeight="1" x14ac:dyDescent="0.35">
      <c r="A10" s="12" t="s">
        <v>48</v>
      </c>
      <c r="B10" s="13">
        <v>0</v>
      </c>
      <c r="C10" s="9" t="s">
        <v>6</v>
      </c>
    </row>
    <row r="11" spans="1:3" ht="15" customHeight="1" x14ac:dyDescent="0.35">
      <c r="A11" s="12" t="s">
        <v>49</v>
      </c>
      <c r="B11" s="13">
        <v>0</v>
      </c>
      <c r="C11" s="9"/>
    </row>
    <row r="12" spans="1:3" ht="15" customHeight="1" x14ac:dyDescent="0.35">
      <c r="A12" s="12" t="s">
        <v>49</v>
      </c>
      <c r="B12" s="13">
        <v>0</v>
      </c>
      <c r="C12" s="9"/>
    </row>
    <row r="13" spans="1:3" ht="15" customHeight="1" x14ac:dyDescent="0.35">
      <c r="A13" s="12" t="s">
        <v>6</v>
      </c>
      <c r="B13" s="9" t="s">
        <v>6</v>
      </c>
      <c r="C13" s="9" t="s">
        <v>6</v>
      </c>
    </row>
    <row r="14" spans="1:3" ht="15" customHeight="1" x14ac:dyDescent="0.35">
      <c r="A14" s="5" t="s">
        <v>50</v>
      </c>
      <c r="B14" s="11">
        <f>SUM(B15:B15)</f>
        <v>0</v>
      </c>
      <c r="C14" s="11"/>
    </row>
    <row r="15" spans="1:3" ht="20.350000000000001" customHeight="1" x14ac:dyDescent="0.35">
      <c r="A15" s="12" t="s">
        <v>51</v>
      </c>
      <c r="B15" s="13">
        <v>0</v>
      </c>
      <c r="C15" s="13"/>
    </row>
    <row r="16" spans="1:3" ht="15" customHeight="1" x14ac:dyDescent="0.35">
      <c r="A16" s="10"/>
      <c r="B16" s="13"/>
      <c r="C16" s="13"/>
    </row>
    <row r="17" spans="1:3" ht="20.350000000000001" customHeight="1" x14ac:dyDescent="0.35">
      <c r="A17" s="10" t="s">
        <v>52</v>
      </c>
      <c r="B17" s="11">
        <f>SUM(B18:B18)</f>
        <v>0</v>
      </c>
      <c r="C17" s="11"/>
    </row>
    <row r="18" spans="1:3" ht="20.350000000000001" customHeight="1" x14ac:dyDescent="0.35">
      <c r="A18" s="12" t="s">
        <v>53</v>
      </c>
      <c r="B18" s="13">
        <v>0</v>
      </c>
      <c r="C18" s="13"/>
    </row>
    <row r="19" spans="1:3" ht="20.45" customHeight="1" x14ac:dyDescent="0.35">
      <c r="A19" s="5"/>
      <c r="B19" s="13"/>
      <c r="C19" s="13"/>
    </row>
    <row r="20" spans="1:3" ht="20.350000000000001" customHeight="1" x14ac:dyDescent="0.35">
      <c r="A20" s="5" t="s">
        <v>54</v>
      </c>
      <c r="B20" s="11">
        <f>SUM(B21:B23)</f>
        <v>0</v>
      </c>
      <c r="C20" s="11"/>
    </row>
    <row r="21" spans="1:3" ht="20.350000000000001" customHeight="1" x14ac:dyDescent="0.35">
      <c r="A21" s="12" t="s">
        <v>55</v>
      </c>
      <c r="B21" s="13">
        <v>0</v>
      </c>
      <c r="C21" s="13"/>
    </row>
    <row r="22" spans="1:3" ht="15" customHeight="1" x14ac:dyDescent="0.35">
      <c r="A22" s="12" t="s">
        <v>56</v>
      </c>
      <c r="B22" s="13">
        <v>0</v>
      </c>
      <c r="C22" s="9" t="s">
        <v>6</v>
      </c>
    </row>
    <row r="23" spans="1:3" ht="15" customHeight="1" x14ac:dyDescent="0.35">
      <c r="A23" s="12" t="s">
        <v>57</v>
      </c>
      <c r="B23" s="13">
        <v>0</v>
      </c>
      <c r="C23" s="9" t="s">
        <v>6</v>
      </c>
    </row>
    <row r="24" spans="1:3" ht="15" customHeight="1" x14ac:dyDescent="0.35">
      <c r="A24" s="12"/>
      <c r="B24" s="13"/>
      <c r="C24" s="9" t="s">
        <v>6</v>
      </c>
    </row>
    <row r="25" spans="1:3" ht="20.350000000000001" customHeight="1" x14ac:dyDescent="0.35">
      <c r="A25" s="14" t="s">
        <v>58</v>
      </c>
      <c r="B25" s="15">
        <f>B8+B14+B17+B20</f>
        <v>0</v>
      </c>
      <c r="C25" s="15"/>
    </row>
  </sheetData>
  <mergeCells count="4">
    <mergeCell ref="A4:C4"/>
    <mergeCell ref="A2:B2"/>
    <mergeCell ref="A3:B3"/>
    <mergeCell ref="A1:B1"/>
  </mergeCells>
  <pageMargins left="0.5" right="0.5" top="0.75" bottom="0.75" header="0.27777800000000002" footer="0.27777800000000002"/>
  <pageSetup orientation="portrait"/>
  <headerFooter>
    <oddFooter>&amp;C&amp;"Helvetica,Regular"&amp;12&amp;K000000&amp;P</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V27"/>
  <sheetViews>
    <sheetView showGridLines="0" topLeftCell="A10" workbookViewId="0">
      <selection sqref="A1:F1"/>
    </sheetView>
  </sheetViews>
  <sheetFormatPr baseColWidth="10" defaultColWidth="16.33203125" defaultRowHeight="18" customHeight="1" x14ac:dyDescent="0.35"/>
  <cols>
    <col min="1" max="1" width="41.33203125" style="18" customWidth="1"/>
    <col min="2" max="2" width="6.33203125" style="18" customWidth="1"/>
    <col min="3" max="3" width="17.73046875" style="18" customWidth="1"/>
    <col min="4" max="4" width="27.3984375" style="18" customWidth="1"/>
    <col min="5" max="5" width="36.33203125" style="18" customWidth="1"/>
    <col min="6" max="6" width="57.19921875" style="18" customWidth="1"/>
    <col min="7" max="256" width="16.33203125" style="18" customWidth="1"/>
  </cols>
  <sheetData>
    <row r="1" spans="1:6" ht="28.05" customHeight="1" x14ac:dyDescent="0.35">
      <c r="A1" s="33" t="s">
        <v>59</v>
      </c>
      <c r="B1" s="35"/>
      <c r="C1" s="35"/>
      <c r="D1" s="35"/>
      <c r="E1" s="35"/>
      <c r="F1" s="36"/>
    </row>
    <row r="2" spans="1:6" ht="74.650000000000006" customHeight="1" x14ac:dyDescent="0.35">
      <c r="A2" s="31"/>
      <c r="B2" s="32"/>
      <c r="C2" s="32"/>
      <c r="D2" s="32"/>
      <c r="E2" s="32"/>
      <c r="F2" s="32"/>
    </row>
    <row r="3" spans="1:6" ht="34.35" customHeight="1" x14ac:dyDescent="0.35">
      <c r="A3" s="31"/>
      <c r="B3" s="32"/>
      <c r="C3" s="32"/>
      <c r="D3" s="32"/>
      <c r="E3" s="32"/>
      <c r="F3" s="32"/>
    </row>
    <row r="4" spans="1:6" ht="60.4" customHeight="1" x14ac:dyDescent="0.35">
      <c r="A4" s="31" t="s">
        <v>60</v>
      </c>
      <c r="B4" s="32"/>
      <c r="C4" s="32"/>
      <c r="D4" s="32"/>
      <c r="E4" s="32"/>
      <c r="F4" s="32"/>
    </row>
    <row r="5" spans="1:6" ht="20.350000000000001" customHeight="1" x14ac:dyDescent="0.35">
      <c r="A5" s="5"/>
      <c r="B5" s="5"/>
      <c r="C5" s="5"/>
      <c r="D5" s="5"/>
      <c r="E5" s="5"/>
      <c r="F5" s="5"/>
    </row>
    <row r="6" spans="1:6" ht="21.4" customHeight="1" x14ac:dyDescent="0.35">
      <c r="A6" s="6" t="s">
        <v>61</v>
      </c>
      <c r="B6" s="6" t="s">
        <v>62</v>
      </c>
      <c r="C6" s="8" t="s">
        <v>63</v>
      </c>
      <c r="D6" s="8" t="s">
        <v>64</v>
      </c>
      <c r="E6" s="6" t="s">
        <v>5</v>
      </c>
      <c r="F6" s="6" t="s">
        <v>65</v>
      </c>
    </row>
    <row r="7" spans="1:6" ht="20.350000000000001" customHeight="1" x14ac:dyDescent="0.35">
      <c r="A7" s="4"/>
      <c r="B7" s="4"/>
      <c r="C7" s="4"/>
      <c r="D7" s="4"/>
      <c r="E7" s="4"/>
      <c r="F7" s="4"/>
    </row>
    <row r="8" spans="1:6" ht="32.35" customHeight="1" x14ac:dyDescent="0.35">
      <c r="A8" s="9" t="s">
        <v>66</v>
      </c>
      <c r="B8" s="4"/>
      <c r="C8" s="19">
        <v>24000</v>
      </c>
      <c r="D8" s="19"/>
      <c r="E8" s="9" t="s">
        <v>67</v>
      </c>
      <c r="F8" s="9" t="s">
        <v>68</v>
      </c>
    </row>
    <row r="9" spans="1:6" ht="32.35" customHeight="1" x14ac:dyDescent="0.35">
      <c r="A9" s="9" t="s">
        <v>69</v>
      </c>
      <c r="B9" s="9"/>
      <c r="C9" s="19"/>
      <c r="D9" s="19">
        <v>100000</v>
      </c>
      <c r="E9" s="9"/>
      <c r="F9" s="9" t="s">
        <v>70</v>
      </c>
    </row>
    <row r="10" spans="1:6" ht="39" customHeight="1" x14ac:dyDescent="0.35">
      <c r="A10" s="9" t="s">
        <v>71</v>
      </c>
      <c r="B10" s="9"/>
      <c r="C10" s="19"/>
      <c r="D10" s="9"/>
      <c r="E10" s="9"/>
      <c r="F10" s="9" t="s">
        <v>72</v>
      </c>
    </row>
    <row r="11" spans="1:6" ht="32.35" customHeight="1" x14ac:dyDescent="0.35">
      <c r="A11" s="9" t="s">
        <v>73</v>
      </c>
      <c r="B11" s="9"/>
      <c r="C11" s="19"/>
      <c r="D11" s="9"/>
      <c r="E11" s="9" t="s">
        <v>74</v>
      </c>
      <c r="F11" s="9" t="s">
        <v>75</v>
      </c>
    </row>
    <row r="12" spans="1:6" ht="39" customHeight="1" x14ac:dyDescent="0.35">
      <c r="A12" s="9" t="s">
        <v>76</v>
      </c>
      <c r="B12" s="9"/>
      <c r="C12" s="19">
        <v>0</v>
      </c>
      <c r="D12" s="9" t="s">
        <v>6</v>
      </c>
      <c r="E12" s="9" t="s">
        <v>77</v>
      </c>
      <c r="F12" s="9" t="s">
        <v>78</v>
      </c>
    </row>
    <row r="13" spans="1:6" ht="32.35" customHeight="1" x14ac:dyDescent="0.35">
      <c r="A13" s="9" t="s">
        <v>79</v>
      </c>
      <c r="B13" s="4"/>
      <c r="C13" s="19"/>
      <c r="D13" s="19">
        <v>120000</v>
      </c>
      <c r="E13" s="4"/>
      <c r="F13" s="9" t="s">
        <v>80</v>
      </c>
    </row>
    <row r="14" spans="1:6" ht="32.35" customHeight="1" x14ac:dyDescent="0.35">
      <c r="A14" s="9" t="s">
        <v>81</v>
      </c>
      <c r="B14" s="4"/>
      <c r="C14" s="19">
        <v>30000</v>
      </c>
      <c r="D14" s="19"/>
      <c r="E14" s="9" t="s">
        <v>82</v>
      </c>
      <c r="F14" s="9" t="s">
        <v>80</v>
      </c>
    </row>
    <row r="15" spans="1:6" ht="20.350000000000001" customHeight="1" x14ac:dyDescent="0.35">
      <c r="A15" s="12" t="s">
        <v>83</v>
      </c>
      <c r="B15" s="4"/>
      <c r="C15" s="9" t="s">
        <v>6</v>
      </c>
      <c r="D15" s="19"/>
      <c r="E15" s="20" t="s">
        <v>84</v>
      </c>
      <c r="F15" s="9"/>
    </row>
    <row r="16" spans="1:6" ht="20.350000000000001" customHeight="1" x14ac:dyDescent="0.35">
      <c r="A16" s="12" t="s">
        <v>85</v>
      </c>
      <c r="B16" s="4"/>
      <c r="C16" s="9" t="s">
        <v>6</v>
      </c>
      <c r="D16" s="19"/>
      <c r="E16" s="20" t="s">
        <v>86</v>
      </c>
      <c r="F16" s="9"/>
    </row>
    <row r="17" spans="1:6" ht="20.350000000000001" customHeight="1" x14ac:dyDescent="0.35">
      <c r="A17" s="12" t="s">
        <v>87</v>
      </c>
      <c r="B17" s="4"/>
      <c r="C17" s="9" t="s">
        <v>6</v>
      </c>
      <c r="D17" s="19"/>
      <c r="E17" s="20" t="s">
        <v>88</v>
      </c>
      <c r="F17" s="9"/>
    </row>
    <row r="18" spans="1:6" ht="44.35" customHeight="1" x14ac:dyDescent="0.35">
      <c r="A18" s="9" t="s">
        <v>89</v>
      </c>
      <c r="B18" s="4"/>
      <c r="C18" s="19">
        <v>4000</v>
      </c>
      <c r="D18" s="19"/>
      <c r="E18" s="9" t="s">
        <v>90</v>
      </c>
      <c r="F18" s="9" t="s">
        <v>91</v>
      </c>
    </row>
    <row r="19" spans="1:6" ht="20.350000000000001" customHeight="1" x14ac:dyDescent="0.35">
      <c r="A19" s="9" t="s">
        <v>92</v>
      </c>
      <c r="B19" s="4"/>
      <c r="C19" s="9" t="s">
        <v>6</v>
      </c>
      <c r="D19" s="19"/>
      <c r="E19" s="4"/>
      <c r="F19" s="4"/>
    </row>
    <row r="20" spans="1:6" ht="32.35" customHeight="1" x14ac:dyDescent="0.35">
      <c r="A20" s="12" t="s">
        <v>93</v>
      </c>
      <c r="B20" s="4">
        <v>300</v>
      </c>
      <c r="C20" s="19">
        <f>B20*20</f>
        <v>6000</v>
      </c>
      <c r="D20" s="19"/>
      <c r="E20" s="9" t="s">
        <v>94</v>
      </c>
      <c r="F20" s="4"/>
    </row>
    <row r="21" spans="1:6" ht="32.35" customHeight="1" x14ac:dyDescent="0.35">
      <c r="A21" s="9" t="s">
        <v>95</v>
      </c>
      <c r="B21" s="4"/>
      <c r="C21" s="19"/>
      <c r="D21" s="19"/>
      <c r="E21" s="9" t="s">
        <v>96</v>
      </c>
      <c r="F21" s="4"/>
    </row>
    <row r="22" spans="1:6" ht="32.35" customHeight="1" x14ac:dyDescent="0.35">
      <c r="A22" s="9" t="s">
        <v>97</v>
      </c>
      <c r="B22" s="4"/>
      <c r="C22" s="19"/>
      <c r="D22" s="19"/>
      <c r="E22" s="9" t="s">
        <v>98</v>
      </c>
      <c r="F22" s="4"/>
    </row>
    <row r="23" spans="1:6" ht="32.35" customHeight="1" x14ac:dyDescent="0.35">
      <c r="A23" s="9" t="s">
        <v>99</v>
      </c>
      <c r="B23" s="4"/>
      <c r="C23" s="19"/>
      <c r="D23" s="19"/>
      <c r="E23" s="9" t="s">
        <v>100</v>
      </c>
      <c r="F23" s="4"/>
    </row>
    <row r="24" spans="1:6" ht="32.35" customHeight="1" x14ac:dyDescent="0.35">
      <c r="A24" s="9" t="s">
        <v>101</v>
      </c>
      <c r="B24" s="4"/>
      <c r="C24" s="19"/>
      <c r="D24" s="19"/>
      <c r="E24" s="9" t="s">
        <v>102</v>
      </c>
      <c r="F24" s="4"/>
    </row>
    <row r="25" spans="1:6" ht="20.350000000000001" customHeight="1" x14ac:dyDescent="0.35">
      <c r="A25" s="4"/>
      <c r="B25" s="4"/>
      <c r="C25" s="19"/>
      <c r="D25" s="19"/>
      <c r="E25" s="4"/>
      <c r="F25" s="4"/>
    </row>
    <row r="26" spans="1:6" ht="20.350000000000001" customHeight="1" x14ac:dyDescent="0.35">
      <c r="A26" s="21" t="s">
        <v>103</v>
      </c>
      <c r="B26" s="22"/>
      <c r="C26" s="23">
        <f>SUM(C8:C24)</f>
        <v>64000</v>
      </c>
      <c r="D26" s="24"/>
      <c r="E26" s="4"/>
      <c r="F26" s="4"/>
    </row>
    <row r="27" spans="1:6" ht="20.350000000000001" customHeight="1" x14ac:dyDescent="0.35">
      <c r="A27" s="21" t="s">
        <v>104</v>
      </c>
      <c r="B27" s="22"/>
      <c r="C27" s="24"/>
      <c r="D27" s="23">
        <f>SUM(D8:D24)</f>
        <v>220000</v>
      </c>
      <c r="E27" s="4"/>
      <c r="F27" s="4"/>
    </row>
  </sheetData>
  <mergeCells count="4">
    <mergeCell ref="A4:F4"/>
    <mergeCell ref="A2:F2"/>
    <mergeCell ref="A3:F3"/>
    <mergeCell ref="A1:F1"/>
  </mergeCells>
  <pageMargins left="0.5" right="0.5" top="0.75" bottom="0.75" header="0.27777800000000002" footer="0.27777800000000002"/>
  <pageSetup orientation="portrait"/>
  <headerFooter>
    <oddFooter>&amp;C&amp;"Helvetica,Regular"&amp;12&amp;K000000&amp;P</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V27"/>
  <sheetViews>
    <sheetView showGridLines="0" tabSelected="1" workbookViewId="0">
      <selection activeCell="A7" sqref="A7"/>
    </sheetView>
  </sheetViews>
  <sheetFormatPr baseColWidth="10" defaultColWidth="16.33203125" defaultRowHeight="18" customHeight="1" x14ac:dyDescent="0.35"/>
  <cols>
    <col min="1" max="1" width="97.9296875" style="25" customWidth="1"/>
    <col min="2" max="2" width="15" style="25" customWidth="1"/>
    <col min="3" max="3" width="80.86328125" style="25" customWidth="1"/>
    <col min="4" max="256" width="16.33203125" style="25" customWidth="1"/>
  </cols>
  <sheetData>
    <row r="1" spans="1:3" ht="28.05" customHeight="1" x14ac:dyDescent="0.35">
      <c r="A1" s="33" t="s">
        <v>105</v>
      </c>
      <c r="B1" s="34"/>
      <c r="C1" s="2"/>
    </row>
    <row r="2" spans="1:3" ht="74.650000000000006" customHeight="1" x14ac:dyDescent="0.35">
      <c r="A2" s="31"/>
      <c r="B2" s="32"/>
      <c r="C2" s="3"/>
    </row>
    <row r="3" spans="1:3" ht="34.35" customHeight="1" x14ac:dyDescent="0.35">
      <c r="A3" s="31"/>
      <c r="B3" s="32"/>
      <c r="C3" s="3"/>
    </row>
    <row r="4" spans="1:3" ht="144.6" customHeight="1" x14ac:dyDescent="0.35">
      <c r="A4" s="31" t="s">
        <v>106</v>
      </c>
      <c r="B4" s="32"/>
      <c r="C4" s="3"/>
    </row>
    <row r="5" spans="1:3" ht="20.350000000000001" customHeight="1" x14ac:dyDescent="0.35">
      <c r="A5" s="5"/>
      <c r="B5" s="5"/>
      <c r="C5" s="8" t="s">
        <v>5</v>
      </c>
    </row>
    <row r="6" spans="1:3" ht="32.35" customHeight="1" x14ac:dyDescent="0.35">
      <c r="A6" s="26" t="s">
        <v>42</v>
      </c>
      <c r="B6" s="27">
        <f>'01 - Eigenkapital'!B43</f>
        <v>12700</v>
      </c>
      <c r="C6" s="11"/>
    </row>
    <row r="7" spans="1:3" ht="32.35" customHeight="1" x14ac:dyDescent="0.35">
      <c r="A7" s="26" t="s">
        <v>107</v>
      </c>
      <c r="B7" s="27">
        <f>'02 - Schulden'!B25</f>
        <v>0</v>
      </c>
      <c r="C7" s="11"/>
    </row>
    <row r="8" spans="1:3" ht="32.35" customHeight="1" x14ac:dyDescent="0.35">
      <c r="A8" s="26" t="s">
        <v>108</v>
      </c>
      <c r="B8" s="27">
        <f>'03 - Eigenkapitalersatzmittel'!C26</f>
        <v>64000</v>
      </c>
      <c r="C8" s="11"/>
    </row>
    <row r="9" spans="1:3" ht="32.35" customHeight="1" x14ac:dyDescent="0.35">
      <c r="A9" s="14"/>
      <c r="B9" s="15"/>
      <c r="C9" s="15"/>
    </row>
    <row r="10" spans="1:3" ht="32.35" customHeight="1" x14ac:dyDescent="0.35">
      <c r="A10" s="14" t="s">
        <v>109</v>
      </c>
      <c r="B10" s="15">
        <f>B6-B7+B8</f>
        <v>76700</v>
      </c>
      <c r="C10" s="15"/>
    </row>
    <row r="11" spans="1:3" ht="47.55" customHeight="1" x14ac:dyDescent="0.35">
      <c r="A11" s="14" t="s">
        <v>110</v>
      </c>
      <c r="B11" s="28">
        <f>B10*5</f>
        <v>383500</v>
      </c>
      <c r="C11" s="9" t="s">
        <v>111</v>
      </c>
    </row>
    <row r="12" spans="1:3" ht="32.35" customHeight="1" x14ac:dyDescent="0.35">
      <c r="A12" s="14"/>
      <c r="B12" s="11"/>
      <c r="C12" s="11"/>
    </row>
    <row r="13" spans="1:3" ht="32.35" customHeight="1" x14ac:dyDescent="0.35">
      <c r="A13" s="26" t="s">
        <v>104</v>
      </c>
      <c r="B13" s="13">
        <f>'03 - Eigenkapitalersatzmittel'!D27</f>
        <v>220000</v>
      </c>
      <c r="C13" s="11"/>
    </row>
    <row r="14" spans="1:3" ht="32.35" customHeight="1" x14ac:dyDescent="0.35">
      <c r="A14" s="26" t="s">
        <v>43</v>
      </c>
      <c r="B14" s="13">
        <f>'01 - Eigenkapital'!C44</f>
        <v>21500</v>
      </c>
      <c r="C14" s="11"/>
    </row>
    <row r="15" spans="1:3" ht="32.35" customHeight="1" x14ac:dyDescent="0.35">
      <c r="A15" s="14" t="s">
        <v>112</v>
      </c>
      <c r="B15" s="15">
        <f>B10+B13+B14</f>
        <v>318200</v>
      </c>
      <c r="C15" s="15"/>
    </row>
    <row r="16" spans="1:3" ht="32.35" customHeight="1" x14ac:dyDescent="0.35">
      <c r="A16" s="14"/>
      <c r="B16" s="15"/>
      <c r="C16" s="15"/>
    </row>
    <row r="17" spans="1:3" ht="32.35" customHeight="1" x14ac:dyDescent="0.35">
      <c r="A17" s="29" t="s">
        <v>113</v>
      </c>
      <c r="B17" s="15"/>
      <c r="C17" s="15"/>
    </row>
    <row r="18" spans="1:3" ht="32.35" customHeight="1" x14ac:dyDescent="0.35">
      <c r="A18" s="26" t="s">
        <v>110</v>
      </c>
      <c r="B18" s="27">
        <f>B11</f>
        <v>383500</v>
      </c>
      <c r="C18" s="15"/>
    </row>
    <row r="19" spans="1:3" ht="32.35" customHeight="1" x14ac:dyDescent="0.35">
      <c r="A19" s="26" t="s">
        <v>109</v>
      </c>
      <c r="B19" s="27">
        <f>B10</f>
        <v>76700</v>
      </c>
      <c r="C19" s="15"/>
    </row>
    <row r="20" spans="1:3" ht="32.35" customHeight="1" x14ac:dyDescent="0.35">
      <c r="A20" s="26" t="s">
        <v>114</v>
      </c>
      <c r="B20" s="27">
        <f>B18-B19</f>
        <v>306800</v>
      </c>
      <c r="C20" s="15"/>
    </row>
    <row r="21" spans="1:3" ht="32.35" customHeight="1" x14ac:dyDescent="0.35">
      <c r="A21" s="26" t="s">
        <v>115</v>
      </c>
      <c r="B21" s="27">
        <f>B20*0.03</f>
        <v>9204</v>
      </c>
      <c r="C21" s="15"/>
    </row>
    <row r="22" spans="1:3" ht="45" customHeight="1" x14ac:dyDescent="0.35">
      <c r="A22" s="14" t="s">
        <v>116</v>
      </c>
      <c r="B22" s="27">
        <f>B21/12</f>
        <v>767</v>
      </c>
      <c r="C22" s="30" t="s">
        <v>117</v>
      </c>
    </row>
    <row r="23" spans="1:3" ht="32.35" customHeight="1" x14ac:dyDescent="0.35">
      <c r="A23" s="26" t="s">
        <v>118</v>
      </c>
      <c r="B23" s="27">
        <v>600</v>
      </c>
      <c r="C23" s="15"/>
    </row>
    <row r="24" spans="1:3" ht="32.35" customHeight="1" x14ac:dyDescent="0.35">
      <c r="A24" s="26" t="s">
        <v>119</v>
      </c>
      <c r="B24" s="27">
        <v>150</v>
      </c>
      <c r="C24" s="30" t="s">
        <v>120</v>
      </c>
    </row>
    <row r="25" spans="1:3" ht="32.35" customHeight="1" x14ac:dyDescent="0.35">
      <c r="A25" s="14" t="s">
        <v>121</v>
      </c>
      <c r="B25" s="28">
        <f>B22+B23+B24</f>
        <v>1517</v>
      </c>
      <c r="C25" s="15"/>
    </row>
    <row r="26" spans="1:3" ht="45" customHeight="1" x14ac:dyDescent="0.35">
      <c r="A26" s="14" t="s">
        <v>122</v>
      </c>
      <c r="B26" s="15">
        <f>B25*2.5</f>
        <v>3792.5</v>
      </c>
      <c r="C26" s="30" t="s">
        <v>123</v>
      </c>
    </row>
    <row r="27" spans="1:3" ht="32.35" customHeight="1" x14ac:dyDescent="0.35">
      <c r="A27" s="14" t="s">
        <v>124</v>
      </c>
      <c r="B27" s="15">
        <f>B25*3</f>
        <v>4551</v>
      </c>
      <c r="C27" s="15"/>
    </row>
  </sheetData>
  <mergeCells count="4">
    <mergeCell ref="A4:B4"/>
    <mergeCell ref="A2:B2"/>
    <mergeCell ref="A3:B3"/>
    <mergeCell ref="A1:B1"/>
  </mergeCells>
  <pageMargins left="0.5" right="0.5" top="0.75" bottom="0.75" header="0.27777800000000002" footer="0.27777800000000002"/>
  <pageSetup orientation="portrait"/>
  <headerFooter>
    <oddFooter>&amp;C&amp;"Helvetica,Regular"&amp;12&amp;K000000&amp;P</oddFooter>
  </headerFooter>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01 - Eigenkapital</vt:lpstr>
      <vt:lpstr>02 - Schulden</vt:lpstr>
      <vt:lpstr>03 - Eigenkapitalersatzmittel</vt:lpstr>
      <vt:lpstr>04 - Gesamtbilanz und monatlich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Christian Engel</cp:lastModifiedBy>
  <dcterms:modified xsi:type="dcterms:W3CDTF">2020-09-30T16:31:52Z</dcterms:modified>
</cp:coreProperties>
</file>